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overzicht bondig" sheetId="1" state="visible" r:id="rId3"/>
    <sheet name="26-64j" sheetId="2" state="visible" r:id="rId4"/>
    <sheet name="65+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<sst xmlns="http://schemas.openxmlformats.org/spreadsheetml/2006/main" count="287" uniqueCount="112">
  <si>
    <t xml:space="preserve">NMBS nieuwe prijzen voor een enkele reis (najaar/eind 2025)</t>
  </si>
  <si>
    <t xml:space="preserve">Tijdstip van vertrek</t>
  </si>
  <si>
    <t xml:space="preserve">Volwassene (26-64 j)</t>
  </si>
  <si>
    <t xml:space="preserve">Senior / junior</t>
  </si>
  <si>
    <t xml:space="preserve">fiets</t>
  </si>
  <si>
    <t xml:space="preserve"> </t>
  </si>
  <si>
    <t xml:space="preserve">korting </t>
  </si>
  <si>
    <t xml:space="preserve">met voordeelkaart</t>
  </si>
  <si>
    <t xml:space="preserve">korting</t>
  </si>
  <si>
    <t xml:space="preserve">Weekdag SPITS     6-8u59 en 16-17u59</t>
  </si>
  <si>
    <t xml:space="preserve">0% max. € 20,90          (= 120 km)</t>
  </si>
  <si>
    <t xml:space="preserve">0% – max. € 14,00 </t>
  </si>
  <si>
    <t xml:space="preserve">-40% - max € 13,20 </t>
  </si>
  <si>
    <t xml:space="preserve">-40% - max € 5,50</t>
  </si>
  <si>
    <t xml:space="preserve">Weekdag DAL      &lt;6u / 9-15u59 / 18u&gt;</t>
  </si>
  <si>
    <t xml:space="preserve">-40% – max. € 13,20</t>
  </si>
  <si>
    <t xml:space="preserve">-40% - max € 13,20</t>
  </si>
  <si>
    <t xml:space="preserve">-64% - max. € 5,50</t>
  </si>
  <si>
    <t xml:space="preserve">Weekend / feestdagen</t>
  </si>
  <si>
    <t xml:space="preserve">-30% max. €  15,30</t>
  </si>
  <si>
    <t xml:space="preserve">-58% – max. € 9,40</t>
  </si>
  <si>
    <t xml:space="preserve">Minimum = € 2,50/rit.</t>
  </si>
  <si>
    <t xml:space="preserve">Voordeelkaart 1 maand</t>
  </si>
  <si>
    <t xml:space="preserve">Voordeelkaart 1 jaar</t>
  </si>
  <si>
    <t xml:space="preserve">€ 48,00 = € 4,00/maand</t>
  </si>
  <si>
    <t xml:space="preserve">€ 32,00 = € 2,67/maand</t>
  </si>
  <si>
    <t xml:space="preserve">In werkelijkheid zijn alle kortingen minder dan de vermelde %, omdat er een startprijs is.</t>
  </si>
  <si>
    <t xml:space="preserve">Hiermee is rekening gehouden bij bepalen prijs.</t>
  </si>
  <si>
    <t xml:space="preserve">NMBS prijs voor 9 afstanden.</t>
  </si>
  <si>
    <t xml:space="preserve">BEREKEN JE KORTING</t>
  </si>
  <si>
    <t xml:space="preserve">Enkel het aantal ritten en aantal maanden in de GELE VAKJES aanpassen, al de rest wordt automatisch uitgerekend.</t>
  </si>
  <si>
    <t xml:space="preserve">Volwassene 26-64 jaar</t>
  </si>
  <si>
    <t xml:space="preserve">Voor weekend 2 (ritten) of een veelvoud van 2 invullen, op weekdagen heenrit bij bepaald tijdstip, terugrit bij ander tijdstip.</t>
  </si>
  <si>
    <t xml:space="preserve">Systeem tot 2025</t>
  </si>
  <si>
    <t xml:space="preserve">10 km</t>
  </si>
  <si>
    <t xml:space="preserve">20 km</t>
  </si>
  <si>
    <t xml:space="preserve">30 km</t>
  </si>
  <si>
    <t xml:space="preserve">40 km</t>
  </si>
  <si>
    <t xml:space="preserve">60 km</t>
  </si>
  <si>
    <t xml:space="preserve">75 km</t>
  </si>
  <si>
    <t xml:space="preserve">100 km</t>
  </si>
  <si>
    <t xml:space="preserve">120 km</t>
  </si>
  <si>
    <t xml:space="preserve">150 km</t>
  </si>
  <si>
    <t xml:space="preserve">Gent-De Pinte</t>
  </si>
  <si>
    <t xml:space="preserve">Gent-Deinze</t>
  </si>
  <si>
    <t xml:space="preserve">Gent-Aalst</t>
  </si>
  <si>
    <t xml:space="preserve">Gent-Brugge</t>
  </si>
  <si>
    <t xml:space="preserve">Gent-Antwerpen</t>
  </si>
  <si>
    <t xml:space="preserve">Leuven-Luik</t>
  </si>
  <si>
    <t xml:space="preserve">Brussel-Luik</t>
  </si>
  <si>
    <t xml:space="preserve">Brussel-Pepinster</t>
  </si>
  <si>
    <t xml:space="preserve">Gent-Luik</t>
  </si>
  <si>
    <t xml:space="preserve">Kleur:</t>
  </si>
  <si>
    <t xml:space="preserve">Leuven-Oud-Heverlee</t>
  </si>
  <si>
    <t xml:space="preserve">Leuven-Aarschot</t>
  </si>
  <si>
    <t xml:space="preserve">Brussel-Herzele</t>
  </si>
  <si>
    <t xml:space="preserve">Brussel-Herentals</t>
  </si>
  <si>
    <t xml:space="preserve">Brussel-Godinne</t>
  </si>
  <si>
    <t xml:space="preserve">Gent-Tienen</t>
  </si>
  <si>
    <t xml:space="preserve">Gent-Sint-Truiden</t>
  </si>
  <si>
    <t xml:space="preserve">Oostende-Namen</t>
  </si>
  <si>
    <t xml:space="preserve">basisprijs</t>
  </si>
  <si>
    <t xml:space="preserve">Standard Ticket**</t>
  </si>
  <si>
    <t xml:space="preserve">weekend </t>
  </si>
  <si>
    <t xml:space="preserve">alle tijdstippen</t>
  </si>
  <si>
    <t xml:space="preserve">Weekend Ticket – 50%</t>
  </si>
  <si>
    <t xml:space="preserve">weekdag</t>
  </si>
  <si>
    <t xml:space="preserve">&lt;9u</t>
  </si>
  <si>
    <t xml:space="preserve">Standard Multi forfait</t>
  </si>
  <si>
    <t xml:space="preserve">weekdag*</t>
  </si>
  <si>
    <t xml:space="preserve">9-15:59u</t>
  </si>
  <si>
    <t xml:space="preserve">16-17:59u</t>
  </si>
  <si>
    <t xml:space="preserve">&gt;18u</t>
  </si>
  <si>
    <t xml:space="preserve">TOTAAL</t>
  </si>
  <si>
    <t xml:space="preserve">Totaal</t>
  </si>
  <si>
    <t xml:space="preserve">aantal ritten</t>
  </si>
  <si>
    <t xml:space="preserve">werkelijke prijs</t>
  </si>
  <si>
    <t xml:space="preserve">Kortings%</t>
  </si>
  <si>
    <t xml:space="preserve">Verspreid over hoeveel maanden?</t>
  </si>
  <si>
    <t xml:space="preserve">maanden</t>
  </si>
  <si>
    <t xml:space="preserve">* wie een Museumpas heeft, kan 5x per jaar na 9u genieten van 50% korting voor een heen- en terugreis. Dit is hier niet in verrekend.</t>
  </si>
  <si>
    <t xml:space="preserve">**Standard Ticket kan nu oplopen tot € 26,00, maar dankzij Standard Multi hoefde niemand dat te betalen. Daarom is hier de nieuwe maximumprijs aangegeven.</t>
  </si>
  <si>
    <t xml:space="preserve">Systeem vanaf eind 2025</t>
  </si>
  <si>
    <t xml:space="preserve">HIERONDER NIETS INVULLEN!</t>
  </si>
  <si>
    <t xml:space="preserve">GEEN VOORDEELKAART</t>
  </si>
  <si>
    <t xml:space="preserve">Weekend -30%</t>
  </si>
  <si>
    <t xml:space="preserve">Weekdag -0%</t>
  </si>
  <si>
    <t xml:space="preserve">Verhouding % t.o.v. prijs tot 2025</t>
  </si>
  <si>
    <t xml:space="preserve">MET VOORDEELKAART 6 euro/maand</t>
  </si>
  <si>
    <t xml:space="preserve">Weekend –58%</t>
  </si>
  <si>
    <t xml:space="preserve">Weekdag -0% max € 14,00</t>
  </si>
  <si>
    <t xml:space="preserve">Weekdag -40% max € 13,20</t>
  </si>
  <si>
    <t xml:space="preserve">Voordeelkaart</t>
  </si>
  <si>
    <t xml:space="preserve">Totaal incl. voordeelkaart</t>
  </si>
  <si>
    <t xml:space="preserve">Werkelijke korting</t>
  </si>
  <si>
    <t xml:space="preserve">Senior vanaf 65 jaar</t>
  </si>
  <si>
    <t xml:space="preserve">Weekend Ticket -50%</t>
  </si>
  <si>
    <t xml:space="preserve">weekdag heen SPITS</t>
  </si>
  <si>
    <t xml:space="preserve">weekdag heen DAL</t>
  </si>
  <si>
    <t xml:space="preserve">Senior Ticket forfait / 2</t>
  </si>
  <si>
    <t xml:space="preserve">weekdag terug 16-18u  </t>
  </si>
  <si>
    <t xml:space="preserve">als &lt;9u heenreis</t>
  </si>
  <si>
    <t xml:space="preserve">Seniot Ticket forfait h/t</t>
  </si>
  <si>
    <t xml:space="preserve">weekdag terug  &lt;16u of &gt;18u DAL</t>
  </si>
  <si>
    <t xml:space="preserve">als &gt;9u heenreis</t>
  </si>
  <si>
    <t xml:space="preserve">Altijd -40% max. € 13,20</t>
  </si>
  <si>
    <t xml:space="preserve">MET VOORDEELKAART 4 euro/maand</t>
  </si>
  <si>
    <t xml:space="preserve">Weekend –64% max € 5,50</t>
  </si>
  <si>
    <t xml:space="preserve">weekdag SPITS</t>
  </si>
  <si>
    <t xml:space="preserve">Weekdag SPITS –40% max € 5,50</t>
  </si>
  <si>
    <t xml:space="preserve">weekdag DAL</t>
  </si>
  <si>
    <t xml:space="preserve">Weekdag DAL -64% max € 5,50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</si>
</sst>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[$€-813]\ #,##0.00;[RED][$€-813]&quot; -&quot;#,##0.00"/>
    <numFmt numFmtId="167" formatCode="General"/>
    <numFmt numFmtId="168" formatCode="0%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2A6099"/>
      <name val="Arial"/>
      <family val="2"/>
      <charset val="1"/>
    </font>
    <font>
      <b val="true"/>
      <sz val="10"/>
      <color rgb="FF2A6099"/>
      <name val="Arial"/>
      <family val="2"/>
      <charset val="1"/>
    </font>
    <font>
      <sz val="12"/>
      <name val="Arial"/>
      <family val="2"/>
      <charset val="1"/>
    </font>
    <font>
      <b val="true"/>
      <sz val="10"/>
      <color rgb="FF158466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sz val="10"/>
      <color rgb="FF2A6099"/>
      <name val="Arial"/>
      <family val="2"/>
      <charset val="1"/>
    </font>
    <font>
      <sz val="10"/>
      <color rgb="FF861141"/>
      <name val="Arial"/>
      <family val="2"/>
      <charset val="1"/>
    </font>
    <font>
      <b val="true"/>
      <sz val="10"/>
      <color rgb="FF861141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ED4C05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428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61141"/>
      <rgbColor rgb="FF158466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428"/>
      <rgbColor rgb="FFFF9900"/>
      <rgbColor rgb="FFED4C05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16" activeCellId="0" sqref="C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7.8"/>
    <col collapsed="false" customWidth="true" hidden="false" outlineLevel="0" max="2" min="2" style="1" width="20.72"/>
    <col collapsed="false" customWidth="true" hidden="false" outlineLevel="0" max="3" min="3" style="1" width="25.34"/>
    <col collapsed="false" customWidth="true" hidden="false" outlineLevel="0" max="4" min="4" style="1" width="20.58"/>
    <col collapsed="false" customWidth="true" hidden="false" outlineLevel="0" max="5" min="5" style="1" width="20.77"/>
    <col collapsed="false" customWidth="true" hidden="false" outlineLevel="0" max="6" min="6" style="1" width="6.58"/>
  </cols>
  <sheetData>
    <row r="1" customFormat="false" ht="15" hidden="false" customHeight="false" outlineLevel="0" collapsed="false">
      <c r="A1" s="2" t="s">
        <v>0</v>
      </c>
    </row>
    <row r="2" customFormat="false" ht="12.8" hidden="false" customHeight="false" outlineLevel="0" collapsed="false">
      <c r="A2" s="3" t="s">
        <v>1</v>
      </c>
      <c r="B2" s="4" t="s">
        <v>2</v>
      </c>
      <c r="C2" s="4"/>
      <c r="D2" s="4" t="s">
        <v>3</v>
      </c>
      <c r="E2" s="4"/>
      <c r="F2" s="5" t="s">
        <v>4</v>
      </c>
    </row>
    <row r="3" customFormat="false" ht="12.8" hidden="false" customHeight="false" outlineLevel="0" collapsed="false">
      <c r="A3" s="3" t="s">
        <v>5</v>
      </c>
      <c r="B3" s="3" t="s">
        <v>6</v>
      </c>
      <c r="C3" s="6" t="s">
        <v>7</v>
      </c>
      <c r="D3" s="3" t="s">
        <v>8</v>
      </c>
      <c r="E3" s="6" t="s">
        <v>7</v>
      </c>
      <c r="F3" s="3"/>
    </row>
    <row r="4" s="10" customFormat="true" ht="25.35" hidden="false" customHeight="true" outlineLevel="0" collapsed="false">
      <c r="A4" s="7" t="s">
        <v>9</v>
      </c>
      <c r="B4" s="8" t="s">
        <v>10</v>
      </c>
      <c r="C4" s="7" t="s">
        <v>11</v>
      </c>
      <c r="D4" s="7" t="s">
        <v>12</v>
      </c>
      <c r="E4" s="7" t="s">
        <v>13</v>
      </c>
      <c r="F4" s="9" t="n">
        <v>5</v>
      </c>
    </row>
    <row r="5" s="10" customFormat="true" ht="25.35" hidden="false" customHeight="true" outlineLevel="0" collapsed="false">
      <c r="A5" s="7" t="s">
        <v>14</v>
      </c>
      <c r="B5" s="8" t="s">
        <v>10</v>
      </c>
      <c r="C5" s="7" t="s">
        <v>15</v>
      </c>
      <c r="D5" s="7" t="s">
        <v>16</v>
      </c>
      <c r="E5" s="7" t="s">
        <v>17</v>
      </c>
      <c r="F5" s="9" t="n">
        <v>3</v>
      </c>
    </row>
    <row r="6" s="10" customFormat="true" ht="23.85" hidden="false" customHeight="false" outlineLevel="0" collapsed="false">
      <c r="A6" s="7" t="s">
        <v>18</v>
      </c>
      <c r="B6" s="7" t="s">
        <v>19</v>
      </c>
      <c r="C6" s="7" t="s">
        <v>20</v>
      </c>
      <c r="D6" s="7" t="s">
        <v>16</v>
      </c>
      <c r="E6" s="7" t="s">
        <v>17</v>
      </c>
      <c r="F6" s="9" t="n">
        <v>3</v>
      </c>
    </row>
    <row r="7" customFormat="false" ht="12.8" hidden="false" customHeight="false" outlineLevel="0" collapsed="false">
      <c r="B7" s="11"/>
      <c r="C7" s="12"/>
      <c r="F7" s="13"/>
    </row>
    <row r="8" customFormat="false" ht="12.8" hidden="false" customHeight="false" outlineLevel="0" collapsed="false">
      <c r="A8" s="1" t="s">
        <v>21</v>
      </c>
      <c r="B8" s="14"/>
      <c r="C8" s="12"/>
    </row>
    <row r="9" customFormat="false" ht="12.8" hidden="false" customHeight="false" outlineLevel="0" collapsed="false">
      <c r="B9" s="15" t="s">
        <v>22</v>
      </c>
      <c r="C9" s="16" t="n">
        <v>6</v>
      </c>
      <c r="D9" s="15" t="s">
        <v>22</v>
      </c>
      <c r="E9" s="17" t="n">
        <v>4</v>
      </c>
      <c r="F9" s="18"/>
    </row>
    <row r="10" customFormat="false" ht="12.8" hidden="false" customHeight="false" outlineLevel="0" collapsed="false">
      <c r="B10" s="19" t="s">
        <v>23</v>
      </c>
      <c r="C10" s="20" t="s">
        <v>24</v>
      </c>
      <c r="D10" s="19" t="s">
        <v>23</v>
      </c>
      <c r="E10" s="21" t="s">
        <v>25</v>
      </c>
      <c r="F10" s="22"/>
    </row>
    <row r="12" customFormat="false" ht="12.8" hidden="false" customHeight="false" outlineLevel="0" collapsed="false">
      <c r="B12" s="1" t="s">
        <v>26</v>
      </c>
    </row>
    <row r="13" customFormat="false" ht="12.8" hidden="false" customHeight="false" outlineLevel="0" collapsed="false">
      <c r="B13" s="1" t="s">
        <v>27</v>
      </c>
    </row>
    <row r="17" customFormat="false" ht="12.8" hidden="false" customHeight="false" outlineLevel="0" collapsed="false">
      <c r="B17" s="1" t="s">
        <v>5</v>
      </c>
    </row>
  </sheetData>
  <mergeCells count="2">
    <mergeCell ref="B2:C2"/>
    <mergeCell ref="D2:E2"/>
  </mergeCells>
  <printOptions headings="false" gridLines="false" gridLinesSet="true" horizontalCentered="false" verticalCentered="false"/>
  <pageMargins left="0.551388888888889" right="0.551388888888889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4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M9" activeCellId="0" sqref="M9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17.98"/>
    <col collapsed="false" customWidth="true" hidden="false" outlineLevel="0" max="3" min="3" style="23" width="4.07"/>
    <col collapsed="false" customWidth="true" hidden="false" outlineLevel="0" max="4" min="4" style="1" width="16.83"/>
    <col collapsed="false" customWidth="true" hidden="false" outlineLevel="0" max="5" min="5" style="23" width="4.47"/>
    <col collapsed="false" customWidth="true" hidden="false" outlineLevel="0" max="6" min="6" style="1" width="11.96"/>
    <col collapsed="false" customWidth="true" hidden="false" outlineLevel="0" max="7" min="7" style="23" width="6.45"/>
    <col collapsed="false" customWidth="true" hidden="false" outlineLevel="0" max="8" min="8" style="1" width="8.84"/>
    <col collapsed="false" customWidth="true" hidden="false" outlineLevel="0" max="9" min="9" style="23" width="5.26"/>
    <col collapsed="false" customWidth="true" hidden="false" outlineLevel="0" max="10" min="10" style="1" width="9.43"/>
    <col collapsed="false" customWidth="true" hidden="false" outlineLevel="0" max="11" min="11" style="23" width="3.87"/>
    <col collapsed="false" customWidth="true" hidden="false" outlineLevel="0" max="12" min="12" style="1" width="12.66"/>
    <col collapsed="false" customWidth="true" hidden="false" outlineLevel="0" max="13" min="13" style="23" width="5.26"/>
    <col collapsed="false" customWidth="true" hidden="false" outlineLevel="0" max="14" min="14" style="1" width="9.43"/>
    <col collapsed="false" customWidth="true" hidden="false" outlineLevel="0" max="15" min="15" style="23" width="5.86"/>
    <col collapsed="false" customWidth="true" hidden="false" outlineLevel="0" max="16" min="16" style="1" width="9.43"/>
    <col collapsed="false" customWidth="true" hidden="false" outlineLevel="0" max="17" min="17" style="23" width="5.86"/>
    <col collapsed="false" customWidth="true" hidden="false" outlineLevel="0" max="18" min="18" style="1" width="10.87"/>
    <col collapsed="false" customWidth="true" hidden="false" outlineLevel="0" max="19" min="19" style="23" width="5.46"/>
    <col collapsed="false" customWidth="true" hidden="false" outlineLevel="0" max="20" min="20" style="1" width="9.43"/>
    <col collapsed="false" customWidth="true" hidden="false" outlineLevel="0" max="21" min="21" style="1" width="25.79"/>
  </cols>
  <sheetData>
    <row r="1" customFormat="false" ht="15" hidden="false" customHeight="false" outlineLevel="0" collapsed="false">
      <c r="A1" s="24" t="s">
        <v>28</v>
      </c>
      <c r="D1" s="25" t="s">
        <v>29</v>
      </c>
      <c r="E1" s="26"/>
      <c r="G1" s="27" t="s">
        <v>30</v>
      </c>
      <c r="H1" s="28"/>
      <c r="I1" s="26"/>
      <c r="J1" s="28"/>
      <c r="K1" s="26"/>
      <c r="L1" s="28"/>
      <c r="M1" s="26"/>
      <c r="N1" s="28"/>
      <c r="O1" s="26"/>
      <c r="P1" s="28"/>
      <c r="Q1" s="26"/>
      <c r="R1" s="28"/>
      <c r="S1" s="26"/>
      <c r="T1" s="28"/>
    </row>
    <row r="2" customFormat="false" ht="15" hidden="false" customHeight="false" outlineLevel="0" collapsed="false">
      <c r="A2" s="24" t="s">
        <v>31</v>
      </c>
      <c r="G2" s="27" t="s">
        <v>32</v>
      </c>
      <c r="H2" s="28"/>
      <c r="I2" s="26"/>
      <c r="J2" s="28"/>
      <c r="K2" s="26"/>
      <c r="L2" s="28"/>
      <c r="M2" s="26"/>
      <c r="N2" s="28"/>
      <c r="O2" s="26"/>
      <c r="P2" s="28"/>
      <c r="Q2" s="26"/>
      <c r="R2" s="28"/>
      <c r="S2" s="26"/>
      <c r="T2" s="28"/>
    </row>
    <row r="3" customFormat="false" ht="15" hidden="false" customHeight="false" outlineLevel="0" collapsed="false">
      <c r="A3" s="29"/>
      <c r="B3" s="29"/>
      <c r="F3" s="1" t="s">
        <v>5</v>
      </c>
      <c r="N3" s="1" t="s">
        <v>5</v>
      </c>
    </row>
    <row r="4" customFormat="false" ht="15" hidden="false" customHeight="false" outlineLevel="0" collapsed="false">
      <c r="A4" s="24" t="s">
        <v>33</v>
      </c>
      <c r="B4" s="29"/>
      <c r="D4" s="1" t="s">
        <v>34</v>
      </c>
      <c r="F4" s="1" t="s">
        <v>35</v>
      </c>
      <c r="H4" s="1" t="s">
        <v>36</v>
      </c>
      <c r="J4" s="1" t="s">
        <v>37</v>
      </c>
      <c r="L4" s="1" t="s">
        <v>38</v>
      </c>
      <c r="N4" s="1" t="s">
        <v>39</v>
      </c>
      <c r="P4" s="30" t="s">
        <v>40</v>
      </c>
      <c r="R4" s="30" t="s">
        <v>41</v>
      </c>
      <c r="T4" s="30" t="s">
        <v>42</v>
      </c>
    </row>
    <row r="5" customFormat="false" ht="12.8" hidden="false" customHeight="false" outlineLevel="0" collapsed="false">
      <c r="C5" s="31" t="s">
        <v>43</v>
      </c>
      <c r="D5" s="31"/>
      <c r="E5" s="31" t="s">
        <v>44</v>
      </c>
      <c r="F5" s="31"/>
      <c r="G5" s="31" t="s">
        <v>45</v>
      </c>
      <c r="H5" s="31"/>
      <c r="I5" s="31" t="s">
        <v>46</v>
      </c>
      <c r="J5" s="31"/>
      <c r="K5" s="31" t="s">
        <v>47</v>
      </c>
      <c r="L5" s="31"/>
      <c r="M5" s="31" t="s">
        <v>48</v>
      </c>
      <c r="N5" s="31"/>
      <c r="O5" s="31" t="s">
        <v>49</v>
      </c>
      <c r="P5" s="31"/>
      <c r="Q5" s="31" t="s">
        <v>50</v>
      </c>
      <c r="R5" s="31"/>
      <c r="S5" s="31" t="s">
        <v>51</v>
      </c>
      <c r="T5" s="31"/>
      <c r="U5" s="32" t="s">
        <v>52</v>
      </c>
    </row>
    <row r="6" customFormat="false" ht="12.8" hidden="false" customHeight="false" outlineLevel="0" collapsed="false">
      <c r="C6" s="31" t="s">
        <v>53</v>
      </c>
      <c r="D6" s="31"/>
      <c r="E6" s="31" t="s">
        <v>54</v>
      </c>
      <c r="F6" s="31"/>
      <c r="G6" s="31" t="s">
        <v>45</v>
      </c>
      <c r="H6" s="31"/>
      <c r="I6" s="31" t="s">
        <v>55</v>
      </c>
      <c r="J6" s="31"/>
      <c r="K6" s="31" t="s">
        <v>56</v>
      </c>
      <c r="L6" s="31"/>
      <c r="M6" s="31" t="s">
        <v>57</v>
      </c>
      <c r="N6" s="31"/>
      <c r="O6" s="31" t="s">
        <v>58</v>
      </c>
      <c r="P6" s="31"/>
      <c r="Q6" s="31" t="s">
        <v>59</v>
      </c>
      <c r="R6" s="31"/>
      <c r="S6" s="31" t="s">
        <v>60</v>
      </c>
      <c r="T6" s="31"/>
      <c r="U6" s="32"/>
    </row>
    <row r="7" customFormat="false" ht="12.8" hidden="false" customHeight="false" outlineLevel="0" collapsed="false">
      <c r="B7" s="1" t="s">
        <v>61</v>
      </c>
      <c r="D7" s="13" t="n">
        <v>2.7</v>
      </c>
      <c r="F7" s="13" t="n">
        <v>4</v>
      </c>
      <c r="H7" s="13" t="n">
        <v>6.3</v>
      </c>
      <c r="J7" s="13" t="n">
        <v>8.1</v>
      </c>
      <c r="L7" s="13" t="n">
        <v>11.7</v>
      </c>
      <c r="N7" s="13" t="n">
        <v>13.4</v>
      </c>
      <c r="P7" s="13" t="n">
        <v>18.3</v>
      </c>
      <c r="R7" s="13" t="n">
        <v>20.9</v>
      </c>
      <c r="T7" s="13" t="n">
        <v>20.9</v>
      </c>
      <c r="U7" s="33" t="s">
        <v>62</v>
      </c>
    </row>
    <row r="8" customFormat="false" ht="12.8" hidden="false" customHeight="false" outlineLevel="0" collapsed="false">
      <c r="A8" s="30" t="s">
        <v>63</v>
      </c>
      <c r="B8" s="30" t="s">
        <v>64</v>
      </c>
      <c r="C8" s="34" t="n">
        <v>0</v>
      </c>
      <c r="D8" s="35" t="n">
        <v>2.5</v>
      </c>
      <c r="E8" s="34" t="n">
        <v>0</v>
      </c>
      <c r="F8" s="35" t="n">
        <v>2.7</v>
      </c>
      <c r="G8" s="34" t="n">
        <v>0</v>
      </c>
      <c r="H8" s="35" t="n">
        <v>3.9</v>
      </c>
      <c r="I8" s="34" t="n">
        <v>0</v>
      </c>
      <c r="J8" s="35" t="n">
        <v>4.8</v>
      </c>
      <c r="K8" s="34" t="n">
        <v>0</v>
      </c>
      <c r="L8" s="35" t="n">
        <v>6.6</v>
      </c>
      <c r="M8" s="34" t="n">
        <v>0</v>
      </c>
      <c r="N8" s="35" t="n">
        <v>7.4</v>
      </c>
      <c r="O8" s="34" t="n">
        <v>0</v>
      </c>
      <c r="P8" s="35" t="n">
        <v>9.9</v>
      </c>
      <c r="Q8" s="34" t="n">
        <v>0</v>
      </c>
      <c r="R8" s="35" t="n">
        <v>10.2</v>
      </c>
      <c r="S8" s="34" t="n">
        <v>0</v>
      </c>
      <c r="T8" s="35" t="n">
        <v>10.2</v>
      </c>
      <c r="U8" s="36" t="s">
        <v>65</v>
      </c>
    </row>
    <row r="9" customFormat="false" ht="12.8" hidden="false" customHeight="false" outlineLevel="0" collapsed="false">
      <c r="A9" s="30" t="s">
        <v>66</v>
      </c>
      <c r="B9" s="30" t="s">
        <v>67</v>
      </c>
      <c r="C9" s="34" t="n">
        <v>0</v>
      </c>
      <c r="D9" s="13" t="n">
        <f aca="false">D7</f>
        <v>2.7</v>
      </c>
      <c r="E9" s="34" t="n">
        <v>0</v>
      </c>
      <c r="F9" s="13" t="n">
        <f aca="false">F7</f>
        <v>4</v>
      </c>
      <c r="G9" s="34" t="n">
        <v>0</v>
      </c>
      <c r="H9" s="13" t="n">
        <f aca="false">H7</f>
        <v>6.3</v>
      </c>
      <c r="I9" s="34" t="n">
        <v>0</v>
      </c>
      <c r="J9" s="13" t="n">
        <f aca="false">J7</f>
        <v>8.1</v>
      </c>
      <c r="K9" s="34" t="n">
        <v>0</v>
      </c>
      <c r="L9" s="37" t="n">
        <v>10.2</v>
      </c>
      <c r="M9" s="34" t="n">
        <v>0</v>
      </c>
      <c r="N9" s="37" t="n">
        <v>10.2</v>
      </c>
      <c r="O9" s="34" t="n">
        <v>0</v>
      </c>
      <c r="P9" s="37" t="n">
        <v>10.2</v>
      </c>
      <c r="Q9" s="34" t="n">
        <v>0</v>
      </c>
      <c r="R9" s="37" t="n">
        <v>10.2</v>
      </c>
      <c r="S9" s="34" t="n">
        <v>0</v>
      </c>
      <c r="T9" s="37" t="n">
        <v>10.2</v>
      </c>
      <c r="U9" s="38" t="s">
        <v>68</v>
      </c>
    </row>
    <row r="10" customFormat="false" ht="12.8" hidden="false" customHeight="false" outlineLevel="0" collapsed="false">
      <c r="A10" s="30" t="s">
        <v>69</v>
      </c>
      <c r="B10" s="30" t="s">
        <v>70</v>
      </c>
      <c r="C10" s="34" t="n">
        <v>0</v>
      </c>
      <c r="D10" s="13" t="n">
        <f aca="false">D9</f>
        <v>2.7</v>
      </c>
      <c r="E10" s="34" t="n">
        <v>0</v>
      </c>
      <c r="F10" s="13" t="n">
        <f aca="false">F9</f>
        <v>4</v>
      </c>
      <c r="G10" s="34" t="n">
        <v>0</v>
      </c>
      <c r="H10" s="13" t="n">
        <f aca="false">H9</f>
        <v>6.3</v>
      </c>
      <c r="I10" s="34" t="n">
        <v>0</v>
      </c>
      <c r="J10" s="13" t="n">
        <f aca="false">J9</f>
        <v>8.1</v>
      </c>
      <c r="K10" s="34" t="n">
        <v>0</v>
      </c>
      <c r="L10" s="37" t="n">
        <f aca="false">L9</f>
        <v>10.2</v>
      </c>
      <c r="M10" s="34" t="n">
        <v>0</v>
      </c>
      <c r="N10" s="37" t="n">
        <f aca="false">N9</f>
        <v>10.2</v>
      </c>
      <c r="O10" s="34" t="n">
        <v>0</v>
      </c>
      <c r="P10" s="37" t="n">
        <f aca="false">P9</f>
        <v>10.2</v>
      </c>
      <c r="Q10" s="34" t="n">
        <v>0</v>
      </c>
      <c r="R10" s="37" t="n">
        <f aca="false">R9</f>
        <v>10.2</v>
      </c>
      <c r="S10" s="34" t="n">
        <v>0</v>
      </c>
      <c r="T10" s="37" t="n">
        <f aca="false">T9</f>
        <v>10.2</v>
      </c>
    </row>
    <row r="11" customFormat="false" ht="12.8" hidden="false" customHeight="false" outlineLevel="0" collapsed="false">
      <c r="A11" s="30" t="s">
        <v>69</v>
      </c>
      <c r="B11" s="30" t="s">
        <v>71</v>
      </c>
      <c r="C11" s="34" t="n">
        <v>0</v>
      </c>
      <c r="D11" s="13" t="n">
        <f aca="false">D9</f>
        <v>2.7</v>
      </c>
      <c r="E11" s="34" t="n">
        <v>0</v>
      </c>
      <c r="F11" s="13" t="n">
        <f aca="false">F10</f>
        <v>4</v>
      </c>
      <c r="G11" s="34" t="n">
        <v>0</v>
      </c>
      <c r="H11" s="13" t="n">
        <f aca="false">H10</f>
        <v>6.3</v>
      </c>
      <c r="I11" s="34" t="n">
        <v>0</v>
      </c>
      <c r="J11" s="13" t="n">
        <f aca="false">J10</f>
        <v>8.1</v>
      </c>
      <c r="K11" s="34" t="n">
        <v>0</v>
      </c>
      <c r="L11" s="37" t="n">
        <f aca="false">L10</f>
        <v>10.2</v>
      </c>
      <c r="M11" s="34" t="n">
        <v>0</v>
      </c>
      <c r="N11" s="37" t="n">
        <f aca="false">N10</f>
        <v>10.2</v>
      </c>
      <c r="O11" s="34" t="n">
        <v>0</v>
      </c>
      <c r="P11" s="37" t="n">
        <f aca="false">P10</f>
        <v>10.2</v>
      </c>
      <c r="Q11" s="34" t="n">
        <v>0</v>
      </c>
      <c r="R11" s="37" t="n">
        <f aca="false">R10</f>
        <v>10.2</v>
      </c>
      <c r="S11" s="34" t="n">
        <v>0</v>
      </c>
      <c r="T11" s="37" t="n">
        <f aca="false">T10</f>
        <v>10.2</v>
      </c>
    </row>
    <row r="12" customFormat="false" ht="12.8" hidden="false" customHeight="false" outlineLevel="0" collapsed="false">
      <c r="A12" s="30" t="s">
        <v>69</v>
      </c>
      <c r="B12" s="30" t="s">
        <v>72</v>
      </c>
      <c r="C12" s="34" t="n">
        <v>0</v>
      </c>
      <c r="D12" s="13" t="n">
        <f aca="false">D10</f>
        <v>2.7</v>
      </c>
      <c r="E12" s="34" t="n">
        <v>0</v>
      </c>
      <c r="F12" s="13" t="n">
        <f aca="false">F11</f>
        <v>4</v>
      </c>
      <c r="G12" s="34" t="n">
        <v>0</v>
      </c>
      <c r="H12" s="13" t="n">
        <f aca="false">H11</f>
        <v>6.3</v>
      </c>
      <c r="I12" s="34" t="n">
        <v>0</v>
      </c>
      <c r="J12" s="13" t="n">
        <f aca="false">J11</f>
        <v>8.1</v>
      </c>
      <c r="K12" s="34" t="n">
        <v>0</v>
      </c>
      <c r="L12" s="37" t="n">
        <f aca="false">L11</f>
        <v>10.2</v>
      </c>
      <c r="M12" s="34" t="n">
        <v>0</v>
      </c>
      <c r="N12" s="37" t="n">
        <f aca="false">N11</f>
        <v>10.2</v>
      </c>
      <c r="O12" s="34" t="n">
        <v>0</v>
      </c>
      <c r="P12" s="37" t="n">
        <f aca="false">P11</f>
        <v>10.2</v>
      </c>
      <c r="Q12" s="34" t="n">
        <v>0</v>
      </c>
      <c r="R12" s="37" t="n">
        <f aca="false">R11</f>
        <v>10.2</v>
      </c>
      <c r="S12" s="34" t="n">
        <v>0</v>
      </c>
      <c r="T12" s="37" t="n">
        <f aca="false">T11</f>
        <v>10.2</v>
      </c>
      <c r="U12" s="30" t="s">
        <v>73</v>
      </c>
    </row>
    <row r="13" customFormat="false" ht="12.8" hidden="false" customHeight="false" outlineLevel="0" collapsed="false">
      <c r="A13" s="30" t="s">
        <v>74</v>
      </c>
      <c r="B13" s="30" t="s">
        <v>75</v>
      </c>
      <c r="C13" s="39" t="n">
        <f aca="false">SUM(C8:C12)</f>
        <v>0</v>
      </c>
      <c r="D13" s="13"/>
      <c r="E13" s="23" t="n">
        <f aca="false">SUM(E8:E12)</f>
        <v>0</v>
      </c>
      <c r="G13" s="23" t="n">
        <f aca="false">SUM(G8:G12)</f>
        <v>0</v>
      </c>
      <c r="I13" s="23" t="n">
        <f aca="false">SUM(I8:I12)</f>
        <v>0</v>
      </c>
      <c r="K13" s="23" t="n">
        <f aca="false">SUM(K8:K12)</f>
        <v>0</v>
      </c>
      <c r="M13" s="23" t="n">
        <f aca="false">SUM(M8:M12)</f>
        <v>0</v>
      </c>
      <c r="O13" s="23" t="n">
        <f aca="false">SUM(O8:O12)</f>
        <v>0</v>
      </c>
      <c r="Q13" s="23" t="n">
        <f aca="false">SUM(Q8:Q12)</f>
        <v>0</v>
      </c>
      <c r="S13" s="23" t="n">
        <f aca="false">SUM(S8:S12)</f>
        <v>0</v>
      </c>
      <c r="U13" s="40" t="n">
        <f aca="false">SUM(C13:T13)</f>
        <v>0</v>
      </c>
    </row>
    <row r="14" customFormat="false" ht="12.8" hidden="false" customHeight="false" outlineLevel="0" collapsed="false">
      <c r="A14" s="30" t="s">
        <v>74</v>
      </c>
      <c r="B14" s="30" t="s">
        <v>61</v>
      </c>
      <c r="D14" s="13" t="n">
        <f aca="false">D7*C13</f>
        <v>0</v>
      </c>
      <c r="F14" s="13" t="n">
        <f aca="false">F7*E13</f>
        <v>0</v>
      </c>
      <c r="H14" s="13" t="n">
        <f aca="false">H7*G13</f>
        <v>0</v>
      </c>
      <c r="J14" s="13" t="n">
        <f aca="false">J7*I13</f>
        <v>0</v>
      </c>
      <c r="L14" s="13" t="n">
        <f aca="false">L7*K13</f>
        <v>0</v>
      </c>
      <c r="N14" s="13" t="n">
        <f aca="false">N7*M13</f>
        <v>0</v>
      </c>
      <c r="P14" s="13" t="n">
        <f aca="false">P7*O13</f>
        <v>0</v>
      </c>
      <c r="R14" s="13" t="n">
        <f aca="false">R7*Q13</f>
        <v>0</v>
      </c>
      <c r="T14" s="13" t="n">
        <f aca="false">T7*S13</f>
        <v>0</v>
      </c>
      <c r="U14" s="41" t="n">
        <f aca="false">SUM(C14:T14)</f>
        <v>0</v>
      </c>
    </row>
    <row r="15" customFormat="false" ht="12.8" hidden="false" customHeight="false" outlineLevel="0" collapsed="false">
      <c r="A15" s="30" t="s">
        <v>74</v>
      </c>
      <c r="B15" s="30" t="s">
        <v>76</v>
      </c>
      <c r="D15" s="13" t="n">
        <f aca="false">(C8*D8)+(C9*D9)+(C10*D10)+(C11*D11)+(C12*D12)</f>
        <v>0</v>
      </c>
      <c r="F15" s="13" t="n">
        <f aca="false">(E8*F8)+(E9*F9)+(E10*F10)+(E11*F11)+(E12*F12)</f>
        <v>0</v>
      </c>
      <c r="H15" s="13" t="n">
        <f aca="false">(G8*H8)+(G9*H9)+(G10*H10)+(G11*H11)+(G12*H12)</f>
        <v>0</v>
      </c>
      <c r="J15" s="13" t="n">
        <f aca="false">(I8*J8)+(I9*J9)+(I10*J10)+(I11*J11)+(I12*J12)</f>
        <v>0</v>
      </c>
      <c r="L15" s="13" t="n">
        <f aca="false">(K8*L8)+(K9*L9)+(K10*L10)+(K11*L11)+(K12*L12)</f>
        <v>0</v>
      </c>
      <c r="N15" s="13" t="n">
        <f aca="false">(M8*N8)+(M9*N9)+(M10*N10)+(M11*N11)+(M12*N12)</f>
        <v>0</v>
      </c>
      <c r="P15" s="13" t="n">
        <f aca="false">(O8*P8)+(O9*P9)+(O10*P10)+(O11*P11)+(O12*P12)</f>
        <v>0</v>
      </c>
      <c r="R15" s="13" t="n">
        <f aca="false">(Q8*R8)+(Q9*R9)+(Q10*R10)+(Q11*R11)+(Q12*R12)</f>
        <v>0</v>
      </c>
      <c r="T15" s="13" t="n">
        <f aca="false">(S8*T8)+(S9*T9)+(S10*T10)+(S11*T11)+(S12*T12)</f>
        <v>0</v>
      </c>
      <c r="U15" s="41" t="n">
        <f aca="false">SUM(C15:T15)</f>
        <v>0</v>
      </c>
    </row>
    <row r="16" customFormat="false" ht="12.8" hidden="false" customHeight="false" outlineLevel="0" collapsed="false">
      <c r="A16" s="30" t="s">
        <v>77</v>
      </c>
      <c r="B16" s="30"/>
      <c r="D16" s="42" t="e">
        <f aca="false">(D15/D14)-1</f>
        <v>#DIV/0!</v>
      </c>
      <c r="F16" s="42" t="e">
        <f aca="false">(F15/F14)-1</f>
        <v>#DIV/0!</v>
      </c>
      <c r="H16" s="42" t="e">
        <f aca="false">(H15/H14)-1</f>
        <v>#DIV/0!</v>
      </c>
      <c r="J16" s="42" t="e">
        <f aca="false">(J15/J14)-1</f>
        <v>#DIV/0!</v>
      </c>
      <c r="L16" s="42" t="e">
        <f aca="false">(L15/L14)-1</f>
        <v>#DIV/0!</v>
      </c>
      <c r="N16" s="42" t="e">
        <f aca="false">(N15/N14)-1</f>
        <v>#DIV/0!</v>
      </c>
      <c r="P16" s="42" t="e">
        <f aca="false">(P15/P14)-1</f>
        <v>#DIV/0!</v>
      </c>
      <c r="R16" s="42" t="e">
        <f aca="false">(R15/R14)-1</f>
        <v>#DIV/0!</v>
      </c>
      <c r="T16" s="42" t="e">
        <f aca="false">(T15/T14)-1</f>
        <v>#DIV/0!</v>
      </c>
      <c r="U16" s="43" t="e">
        <f aca="false">(U15/U14)-1</f>
        <v>#DIV/0!</v>
      </c>
    </row>
    <row r="17" customFormat="false" ht="12.8" hidden="false" customHeight="false" outlineLevel="0" collapsed="false">
      <c r="A17" s="44" t="s">
        <v>78</v>
      </c>
      <c r="B17" s="45"/>
      <c r="C17" s="46" t="n">
        <v>1</v>
      </c>
      <c r="D17" s="47" t="s">
        <v>79</v>
      </c>
    </row>
    <row r="18" customFormat="false" ht="12.8" hidden="false" customHeight="false" outlineLevel="0" collapsed="false">
      <c r="A18" s="30" t="s">
        <v>80</v>
      </c>
      <c r="B18" s="30"/>
      <c r="D18" s="30"/>
    </row>
    <row r="19" customFormat="false" ht="12.8" hidden="false" customHeight="false" outlineLevel="0" collapsed="false">
      <c r="A19" s="30" t="s">
        <v>81</v>
      </c>
      <c r="B19" s="30"/>
      <c r="D19" s="30"/>
    </row>
    <row r="20" customFormat="false" ht="12.8" hidden="false" customHeight="false" outlineLevel="0" collapsed="false">
      <c r="A20" s="30"/>
      <c r="B20" s="30"/>
      <c r="D20" s="30"/>
    </row>
    <row r="21" customFormat="false" ht="15" hidden="false" customHeight="false" outlineLevel="0" collapsed="false">
      <c r="A21" s="24" t="s">
        <v>82</v>
      </c>
      <c r="B21" s="30"/>
      <c r="D21" s="30"/>
      <c r="E21" s="48" t="s">
        <v>83</v>
      </c>
      <c r="L21" s="48" t="s">
        <v>83</v>
      </c>
      <c r="Q21" s="48" t="s">
        <v>83</v>
      </c>
    </row>
    <row r="22" customFormat="false" ht="12.8" hidden="false" customHeight="false" outlineLevel="0" collapsed="false">
      <c r="A22" s="49" t="s">
        <v>84</v>
      </c>
      <c r="B22" s="50"/>
      <c r="C22" s="51" t="s">
        <v>5</v>
      </c>
      <c r="D22" s="30"/>
    </row>
    <row r="23" customFormat="false" ht="12.8" hidden="false" customHeight="false" outlineLevel="0" collapsed="false">
      <c r="A23" s="30"/>
      <c r="B23" s="30" t="s">
        <v>61</v>
      </c>
      <c r="D23" s="13" t="n">
        <f aca="false">D7</f>
        <v>2.7</v>
      </c>
      <c r="F23" s="13" t="n">
        <f aca="false">F7</f>
        <v>4</v>
      </c>
      <c r="H23" s="13" t="n">
        <f aca="false">H7</f>
        <v>6.3</v>
      </c>
      <c r="J23" s="13" t="n">
        <f aca="false">J7</f>
        <v>8.1</v>
      </c>
      <c r="L23" s="13" t="n">
        <f aca="false">L7</f>
        <v>11.7</v>
      </c>
      <c r="N23" s="13" t="n">
        <f aca="false">N7</f>
        <v>13.4</v>
      </c>
      <c r="P23" s="13" t="n">
        <f aca="false">P7</f>
        <v>18.3</v>
      </c>
      <c r="R23" s="13" t="n">
        <f aca="false">R7</f>
        <v>20.9</v>
      </c>
      <c r="T23" s="13" t="n">
        <f aca="false">T7</f>
        <v>20.9</v>
      </c>
    </row>
    <row r="24" customFormat="false" ht="12.8" hidden="false" customHeight="false" outlineLevel="0" collapsed="false">
      <c r="A24" s="30" t="s">
        <v>63</v>
      </c>
      <c r="B24" s="30" t="s">
        <v>64</v>
      </c>
      <c r="C24" s="52" t="n">
        <f aca="false">C8</f>
        <v>0</v>
      </c>
      <c r="D24" s="35" t="n">
        <v>2.5</v>
      </c>
      <c r="E24" s="52" t="n">
        <f aca="false">E8</f>
        <v>0</v>
      </c>
      <c r="F24" s="35" t="n">
        <v>3.1</v>
      </c>
      <c r="G24" s="52" t="n">
        <f aca="false">G8</f>
        <v>0</v>
      </c>
      <c r="H24" s="35" t="n">
        <v>4.4</v>
      </c>
      <c r="I24" s="52" t="n">
        <f aca="false">I8</f>
        <v>0</v>
      </c>
      <c r="J24" s="35" t="n">
        <v>6.2</v>
      </c>
      <c r="K24" s="52" t="n">
        <f aca="false">K8</f>
        <v>0</v>
      </c>
      <c r="L24" s="35" t="n">
        <v>8.7</v>
      </c>
      <c r="M24" s="52" t="n">
        <f aca="false">M8</f>
        <v>0</v>
      </c>
      <c r="N24" s="35" t="n">
        <v>9.8</v>
      </c>
      <c r="O24" s="52" t="n">
        <f aca="false">O8</f>
        <v>0</v>
      </c>
      <c r="P24" s="35" t="n">
        <v>13.4</v>
      </c>
      <c r="Q24" s="52" t="n">
        <f aca="false">Q8</f>
        <v>0</v>
      </c>
      <c r="R24" s="35" t="n">
        <v>15.3</v>
      </c>
      <c r="S24" s="52" t="n">
        <f aca="false">S8</f>
        <v>0</v>
      </c>
      <c r="T24" s="35" t="n">
        <v>15.3</v>
      </c>
      <c r="U24" s="49" t="s">
        <v>85</v>
      </c>
    </row>
    <row r="25" customFormat="false" ht="12.8" hidden="false" customHeight="false" outlineLevel="0" collapsed="false">
      <c r="A25" s="30" t="s">
        <v>66</v>
      </c>
      <c r="B25" s="30" t="s">
        <v>67</v>
      </c>
      <c r="C25" s="23" t="n">
        <f aca="false">C9</f>
        <v>0</v>
      </c>
      <c r="D25" s="13" t="n">
        <f aca="false">D23</f>
        <v>2.7</v>
      </c>
      <c r="E25" s="23" t="n">
        <f aca="false">E9</f>
        <v>0</v>
      </c>
      <c r="F25" s="13" t="n">
        <f aca="false">F23</f>
        <v>4</v>
      </c>
      <c r="G25" s="23" t="n">
        <f aca="false">G9</f>
        <v>0</v>
      </c>
      <c r="H25" s="13" t="n">
        <f aca="false">H23</f>
        <v>6.3</v>
      </c>
      <c r="I25" s="23" t="n">
        <f aca="false">I9</f>
        <v>0</v>
      </c>
      <c r="J25" s="13" t="n">
        <f aca="false">J23</f>
        <v>8.1</v>
      </c>
      <c r="K25" s="23" t="n">
        <f aca="false">K9</f>
        <v>0</v>
      </c>
      <c r="L25" s="13" t="n">
        <f aca="false">L23</f>
        <v>11.7</v>
      </c>
      <c r="M25" s="23" t="n">
        <f aca="false">M9</f>
        <v>0</v>
      </c>
      <c r="N25" s="13" t="n">
        <f aca="false">N23</f>
        <v>13.4</v>
      </c>
      <c r="O25" s="23" t="n">
        <f aca="false">O9</f>
        <v>0</v>
      </c>
      <c r="P25" s="13" t="n">
        <f aca="false">P23</f>
        <v>18.3</v>
      </c>
      <c r="Q25" s="23" t="n">
        <f aca="false">Q9</f>
        <v>0</v>
      </c>
      <c r="R25" s="13" t="n">
        <f aca="false">R23</f>
        <v>20.9</v>
      </c>
      <c r="S25" s="23" t="n">
        <f aca="false">S9</f>
        <v>0</v>
      </c>
      <c r="T25" s="13" t="n">
        <f aca="false">T23</f>
        <v>20.9</v>
      </c>
      <c r="U25" s="30" t="s">
        <v>86</v>
      </c>
    </row>
    <row r="26" customFormat="false" ht="12.8" hidden="false" customHeight="false" outlineLevel="0" collapsed="false">
      <c r="A26" s="30" t="s">
        <v>66</v>
      </c>
      <c r="B26" s="30" t="s">
        <v>70</v>
      </c>
      <c r="C26" s="23" t="n">
        <f aca="false">C10</f>
        <v>0</v>
      </c>
      <c r="D26" s="13" t="n">
        <f aca="false">D25</f>
        <v>2.7</v>
      </c>
      <c r="E26" s="23" t="n">
        <f aca="false">E10</f>
        <v>0</v>
      </c>
      <c r="F26" s="13" t="n">
        <f aca="false">F25</f>
        <v>4</v>
      </c>
      <c r="G26" s="23" t="n">
        <f aca="false">G10</f>
        <v>0</v>
      </c>
      <c r="H26" s="13" t="n">
        <f aca="false">H25</f>
        <v>6.3</v>
      </c>
      <c r="I26" s="23" t="n">
        <f aca="false">I10</f>
        <v>0</v>
      </c>
      <c r="J26" s="13" t="n">
        <f aca="false">J25</f>
        <v>8.1</v>
      </c>
      <c r="K26" s="23" t="n">
        <f aca="false">K10</f>
        <v>0</v>
      </c>
      <c r="L26" s="13" t="n">
        <f aca="false">L25</f>
        <v>11.7</v>
      </c>
      <c r="M26" s="23" t="n">
        <f aca="false">M10</f>
        <v>0</v>
      </c>
      <c r="N26" s="13" t="n">
        <f aca="false">N25</f>
        <v>13.4</v>
      </c>
      <c r="O26" s="23" t="n">
        <f aca="false">O10</f>
        <v>0</v>
      </c>
      <c r="P26" s="13" t="n">
        <f aca="false">P25</f>
        <v>18.3</v>
      </c>
      <c r="Q26" s="23" t="n">
        <f aca="false">Q10</f>
        <v>0</v>
      </c>
      <c r="R26" s="13" t="n">
        <f aca="false">R25</f>
        <v>20.9</v>
      </c>
      <c r="S26" s="23" t="n">
        <f aca="false">S10</f>
        <v>0</v>
      </c>
      <c r="T26" s="13" t="n">
        <f aca="false">T25</f>
        <v>20.9</v>
      </c>
      <c r="U26" s="30" t="s">
        <v>86</v>
      </c>
    </row>
    <row r="27" customFormat="false" ht="12.8" hidden="false" customHeight="false" outlineLevel="0" collapsed="false">
      <c r="A27" s="30" t="s">
        <v>66</v>
      </c>
      <c r="B27" s="30" t="s">
        <v>71</v>
      </c>
      <c r="C27" s="23" t="n">
        <f aca="false">C11</f>
        <v>0</v>
      </c>
      <c r="D27" s="13" t="n">
        <f aca="false">D26</f>
        <v>2.7</v>
      </c>
      <c r="E27" s="23" t="n">
        <f aca="false">E11</f>
        <v>0</v>
      </c>
      <c r="F27" s="13" t="n">
        <f aca="false">F26</f>
        <v>4</v>
      </c>
      <c r="G27" s="23" t="n">
        <f aca="false">G11</f>
        <v>0</v>
      </c>
      <c r="H27" s="13" t="n">
        <f aca="false">H26</f>
        <v>6.3</v>
      </c>
      <c r="I27" s="23" t="n">
        <f aca="false">I11</f>
        <v>0</v>
      </c>
      <c r="J27" s="13" t="n">
        <f aca="false">J26</f>
        <v>8.1</v>
      </c>
      <c r="K27" s="23" t="n">
        <f aca="false">K11</f>
        <v>0</v>
      </c>
      <c r="L27" s="13" t="n">
        <f aca="false">L26</f>
        <v>11.7</v>
      </c>
      <c r="M27" s="23" t="n">
        <f aca="false">M11</f>
        <v>0</v>
      </c>
      <c r="N27" s="13" t="n">
        <f aca="false">N26</f>
        <v>13.4</v>
      </c>
      <c r="O27" s="23" t="n">
        <f aca="false">O11</f>
        <v>0</v>
      </c>
      <c r="P27" s="13" t="n">
        <f aca="false">P26</f>
        <v>18.3</v>
      </c>
      <c r="Q27" s="23" t="n">
        <f aca="false">Q11</f>
        <v>0</v>
      </c>
      <c r="R27" s="13" t="n">
        <f aca="false">R26</f>
        <v>20.9</v>
      </c>
      <c r="S27" s="23" t="n">
        <f aca="false">S11</f>
        <v>0</v>
      </c>
      <c r="T27" s="13" t="n">
        <f aca="false">T26</f>
        <v>20.9</v>
      </c>
      <c r="U27" s="30" t="s">
        <v>86</v>
      </c>
    </row>
    <row r="28" customFormat="false" ht="12.8" hidden="false" customHeight="false" outlineLevel="0" collapsed="false">
      <c r="A28" s="30" t="s">
        <v>66</v>
      </c>
      <c r="B28" s="30" t="s">
        <v>72</v>
      </c>
      <c r="C28" s="23" t="n">
        <f aca="false">C12</f>
        <v>0</v>
      </c>
      <c r="D28" s="13" t="n">
        <f aca="false">D27</f>
        <v>2.7</v>
      </c>
      <c r="E28" s="23" t="n">
        <f aca="false">E12</f>
        <v>0</v>
      </c>
      <c r="F28" s="13" t="n">
        <f aca="false">F27</f>
        <v>4</v>
      </c>
      <c r="G28" s="23" t="n">
        <f aca="false">G12</f>
        <v>0</v>
      </c>
      <c r="H28" s="13" t="n">
        <f aca="false">H27</f>
        <v>6.3</v>
      </c>
      <c r="I28" s="23" t="n">
        <f aca="false">I12</f>
        <v>0</v>
      </c>
      <c r="J28" s="13" t="n">
        <f aca="false">J27</f>
        <v>8.1</v>
      </c>
      <c r="K28" s="23" t="n">
        <f aca="false">K12</f>
        <v>0</v>
      </c>
      <c r="L28" s="13" t="n">
        <f aca="false">L27</f>
        <v>11.7</v>
      </c>
      <c r="M28" s="23" t="n">
        <f aca="false">M12</f>
        <v>0</v>
      </c>
      <c r="N28" s="13" t="n">
        <f aca="false">N27</f>
        <v>13.4</v>
      </c>
      <c r="O28" s="23" t="n">
        <f aca="false">O12</f>
        <v>0</v>
      </c>
      <c r="P28" s="13" t="n">
        <f aca="false">P27</f>
        <v>18.3</v>
      </c>
      <c r="Q28" s="23" t="n">
        <f aca="false">Q12</f>
        <v>0</v>
      </c>
      <c r="R28" s="13" t="n">
        <f aca="false">R27</f>
        <v>20.9</v>
      </c>
      <c r="S28" s="23" t="n">
        <f aca="false">S12</f>
        <v>0</v>
      </c>
      <c r="T28" s="13" t="n">
        <f aca="false">T27</f>
        <v>20.9</v>
      </c>
      <c r="U28" s="30" t="s">
        <v>86</v>
      </c>
    </row>
    <row r="29" customFormat="false" ht="12.8" hidden="false" customHeight="false" outlineLevel="0" collapsed="false">
      <c r="A29" s="30" t="s">
        <v>74</v>
      </c>
      <c r="B29" s="30" t="s">
        <v>75</v>
      </c>
      <c r="C29" s="23" t="n">
        <f aca="false">SUM(C24:C28)</f>
        <v>0</v>
      </c>
      <c r="D29" s="13"/>
      <c r="E29" s="23" t="n">
        <f aca="false">SUM(E24:E28)</f>
        <v>0</v>
      </c>
      <c r="G29" s="23" t="n">
        <f aca="false">SUM(G24:G28)</f>
        <v>0</v>
      </c>
      <c r="I29" s="23" t="n">
        <f aca="false">SUM(I24:I28)</f>
        <v>0</v>
      </c>
      <c r="K29" s="23" t="n">
        <f aca="false">SUM(K24:K28)</f>
        <v>0</v>
      </c>
      <c r="M29" s="23" t="n">
        <f aca="false">SUM(M24:M28)</f>
        <v>0</v>
      </c>
      <c r="O29" s="23" t="n">
        <f aca="false">SUM(O24:O28)</f>
        <v>0</v>
      </c>
      <c r="Q29" s="23" t="n">
        <f aca="false">SUM(Q24:Q28)</f>
        <v>0</v>
      </c>
      <c r="S29" s="23" t="n">
        <f aca="false">SUM(S24:S28)</f>
        <v>0</v>
      </c>
      <c r="U29" s="40" t="n">
        <f aca="false">SUM(C29:T29)</f>
        <v>0</v>
      </c>
    </row>
    <row r="30" customFormat="false" ht="12.8" hidden="false" customHeight="false" outlineLevel="0" collapsed="false">
      <c r="A30" s="30" t="s">
        <v>74</v>
      </c>
      <c r="B30" s="30" t="s">
        <v>61</v>
      </c>
      <c r="D30" s="13" t="n">
        <f aca="false">D23*C29</f>
        <v>0</v>
      </c>
      <c r="F30" s="13" t="n">
        <f aca="false">F23*E29</f>
        <v>0</v>
      </c>
      <c r="H30" s="13" t="n">
        <f aca="false">H23*G29</f>
        <v>0</v>
      </c>
      <c r="J30" s="13" t="n">
        <f aca="false">J23*I29</f>
        <v>0</v>
      </c>
      <c r="L30" s="13" t="n">
        <f aca="false">L23*K29</f>
        <v>0</v>
      </c>
      <c r="N30" s="13" t="n">
        <f aca="false">N23*M29</f>
        <v>0</v>
      </c>
      <c r="P30" s="13" t="n">
        <f aca="false">P23*O29</f>
        <v>0</v>
      </c>
      <c r="R30" s="13" t="n">
        <f aca="false">R23*Q29</f>
        <v>0</v>
      </c>
      <c r="T30" s="13" t="n">
        <f aca="false">T23*S29</f>
        <v>0</v>
      </c>
      <c r="U30" s="41" t="n">
        <f aca="false">SUM(C30:T30)</f>
        <v>0</v>
      </c>
    </row>
    <row r="31" customFormat="false" ht="12.8" hidden="false" customHeight="false" outlineLevel="0" collapsed="false">
      <c r="A31" s="30" t="s">
        <v>74</v>
      </c>
      <c r="B31" s="30" t="s">
        <v>76</v>
      </c>
      <c r="D31" s="13" t="n">
        <f aca="false">(C24*D24)+(C25*D25)+(C26*D26)+(C27*D27)+(C28*D28)</f>
        <v>0</v>
      </c>
      <c r="F31" s="13" t="n">
        <f aca="false">(E24*F24)+(E25*F25)+(E26*F26)+(E27*F27)+(E28*F28)</f>
        <v>0</v>
      </c>
      <c r="H31" s="13" t="n">
        <f aca="false">(G24*H24)+(G25*H25)+(G26*H26)+(G27*H27)+(G28*H28)</f>
        <v>0</v>
      </c>
      <c r="J31" s="13" t="n">
        <f aca="false">(I24*J24)+(I25*J25)+(I26*J26)+(I27*J27)+(I28*J28)</f>
        <v>0</v>
      </c>
      <c r="L31" s="13" t="n">
        <f aca="false">(K24*L24)+(K25*L25)+(K26*L26)+(K27*L27)+(K28*L28)</f>
        <v>0</v>
      </c>
      <c r="N31" s="13" t="n">
        <f aca="false">(M24*N24)+(M25*N25)+(M26*N26)+(M27*N27)+(M28*N28)</f>
        <v>0</v>
      </c>
      <c r="P31" s="13" t="n">
        <f aca="false">(O24*P24)+(O25*P25)+(O26*P26)+(O27*P27)+(O28*P28)</f>
        <v>0</v>
      </c>
      <c r="R31" s="13" t="n">
        <f aca="false">(Q24*R24)+(Q25*R25)+(Q26*R26)+(Q27*R27)+(Q28*R28)</f>
        <v>0</v>
      </c>
      <c r="T31" s="13" t="n">
        <f aca="false">(S24*T24)+(S25*T25)+(S26*T26)+(S27*T27)+(S28*T28)</f>
        <v>0</v>
      </c>
      <c r="U31" s="41" t="n">
        <f aca="false">SUM(C31:T31)</f>
        <v>0</v>
      </c>
    </row>
    <row r="32" customFormat="false" ht="12.8" hidden="false" customHeight="false" outlineLevel="0" collapsed="false">
      <c r="A32" s="30" t="s">
        <v>77</v>
      </c>
      <c r="B32" s="30"/>
      <c r="D32" s="42" t="e">
        <f aca="false">(D31/D30)-1</f>
        <v>#DIV/0!</v>
      </c>
      <c r="F32" s="42" t="e">
        <f aca="false">(F31/F30)-1</f>
        <v>#DIV/0!</v>
      </c>
      <c r="H32" s="42" t="e">
        <f aca="false">(H31/H30)-1</f>
        <v>#DIV/0!</v>
      </c>
      <c r="J32" s="42" t="e">
        <f aca="false">(J31/J30)-1</f>
        <v>#DIV/0!</v>
      </c>
      <c r="L32" s="42" t="e">
        <f aca="false">(L31/L30)-1</f>
        <v>#DIV/0!</v>
      </c>
      <c r="N32" s="42" t="e">
        <f aca="false">(N31/N30)-1</f>
        <v>#DIV/0!</v>
      </c>
      <c r="P32" s="42" t="e">
        <f aca="false">(P31/P30)-1</f>
        <v>#DIV/0!</v>
      </c>
      <c r="R32" s="42" t="e">
        <f aca="false">(R31/R30)-1</f>
        <v>#DIV/0!</v>
      </c>
      <c r="T32" s="42" t="e">
        <f aca="false">(T31/T30)-1</f>
        <v>#DIV/0!</v>
      </c>
      <c r="U32" s="43" t="e">
        <f aca="false">(U31/U30)-1</f>
        <v>#DIV/0!</v>
      </c>
    </row>
    <row r="33" customFormat="false" ht="12.8" hidden="false" customHeight="false" outlineLevel="0" collapsed="false">
      <c r="Q33" s="53" t="s">
        <v>87</v>
      </c>
      <c r="U33" s="42" t="e">
        <f aca="false">(U31/U15)-1</f>
        <v>#DIV/0!</v>
      </c>
    </row>
    <row r="34" customFormat="false" ht="12.8" hidden="false" customHeight="false" outlineLevel="0" collapsed="false">
      <c r="A34" s="49" t="s">
        <v>88</v>
      </c>
      <c r="B34" s="50"/>
      <c r="C34" s="51"/>
      <c r="E34" s="48" t="s">
        <v>83</v>
      </c>
      <c r="L34" s="48" t="s">
        <v>83</v>
      </c>
      <c r="Q34" s="48" t="s">
        <v>83</v>
      </c>
    </row>
    <row r="35" customFormat="false" ht="12.8" hidden="false" customHeight="false" outlineLevel="0" collapsed="false">
      <c r="A35" s="30"/>
      <c r="B35" s="30" t="s">
        <v>61</v>
      </c>
      <c r="D35" s="13" t="n">
        <f aca="false">D23</f>
        <v>2.7</v>
      </c>
      <c r="F35" s="13" t="n">
        <f aca="false">F23</f>
        <v>4</v>
      </c>
      <c r="G35" s="13" t="s">
        <v>5</v>
      </c>
      <c r="H35" s="13" t="n">
        <f aca="false">H23</f>
        <v>6.3</v>
      </c>
      <c r="I35" s="13" t="s">
        <v>5</v>
      </c>
      <c r="J35" s="13" t="n">
        <f aca="false">J23</f>
        <v>8.1</v>
      </c>
      <c r="K35" s="13" t="s">
        <v>5</v>
      </c>
      <c r="L35" s="13" t="n">
        <f aca="false">L23</f>
        <v>11.7</v>
      </c>
      <c r="M35" s="13" t="s">
        <v>5</v>
      </c>
      <c r="N35" s="13" t="n">
        <f aca="false">N23</f>
        <v>13.4</v>
      </c>
      <c r="O35" s="13" t="s">
        <v>5</v>
      </c>
      <c r="P35" s="13" t="n">
        <f aca="false">P23</f>
        <v>18.3</v>
      </c>
      <c r="Q35" s="13" t="s">
        <v>5</v>
      </c>
      <c r="R35" s="13" t="n">
        <f aca="false">R23</f>
        <v>20.9</v>
      </c>
      <c r="S35" s="13" t="s">
        <v>5</v>
      </c>
      <c r="T35" s="13" t="n">
        <f aca="false">T23</f>
        <v>20.9</v>
      </c>
    </row>
    <row r="36" customFormat="false" ht="12.8" hidden="false" customHeight="false" outlineLevel="0" collapsed="false">
      <c r="A36" s="30" t="s">
        <v>63</v>
      </c>
      <c r="B36" s="30" t="s">
        <v>64</v>
      </c>
      <c r="C36" s="52" t="n">
        <f aca="false">C24</f>
        <v>0</v>
      </c>
      <c r="D36" s="35" t="n">
        <v>2.5</v>
      </c>
      <c r="E36" s="52" t="n">
        <f aca="false">E24</f>
        <v>0</v>
      </c>
      <c r="F36" s="35" t="n">
        <v>2.7</v>
      </c>
      <c r="G36" s="52" t="n">
        <f aca="false">G24</f>
        <v>0</v>
      </c>
      <c r="H36" s="35" t="n">
        <v>3.3</v>
      </c>
      <c r="I36" s="52" t="n">
        <f aca="false">I24</f>
        <v>0</v>
      </c>
      <c r="J36" s="35" t="n">
        <v>4</v>
      </c>
      <c r="K36" s="52" t="n">
        <f aca="false">K24</f>
        <v>0</v>
      </c>
      <c r="L36" s="35" t="n">
        <v>5.7</v>
      </c>
      <c r="M36" s="52" t="n">
        <f aca="false">M24</f>
        <v>0</v>
      </c>
      <c r="N36" s="35" t="n">
        <v>6.3</v>
      </c>
      <c r="O36" s="52" t="n">
        <f aca="false">O24</f>
        <v>0</v>
      </c>
      <c r="P36" s="35" t="n">
        <v>8.2</v>
      </c>
      <c r="Q36" s="52" t="n">
        <f aca="false">Q24</f>
        <v>0</v>
      </c>
      <c r="R36" s="35" t="n">
        <v>9.4</v>
      </c>
      <c r="S36" s="52" t="n">
        <f aca="false">S24</f>
        <v>0</v>
      </c>
      <c r="T36" s="35" t="n">
        <v>9.4</v>
      </c>
      <c r="U36" s="49" t="s">
        <v>89</v>
      </c>
    </row>
    <row r="37" customFormat="false" ht="12.8" hidden="false" customHeight="false" outlineLevel="0" collapsed="false">
      <c r="A37" s="30" t="s">
        <v>66</v>
      </c>
      <c r="B37" s="30" t="s">
        <v>67</v>
      </c>
      <c r="C37" s="23" t="n">
        <f aca="false">C25</f>
        <v>0</v>
      </c>
      <c r="D37" s="13" t="n">
        <f aca="false">D35</f>
        <v>2.7</v>
      </c>
      <c r="E37" s="23" t="n">
        <f aca="false">E25</f>
        <v>0</v>
      </c>
      <c r="F37" s="13" t="n">
        <f aca="false">F35</f>
        <v>4</v>
      </c>
      <c r="G37" s="23" t="n">
        <f aca="false">G25</f>
        <v>0</v>
      </c>
      <c r="H37" s="13" t="n">
        <f aca="false">H35</f>
        <v>6.3</v>
      </c>
      <c r="I37" s="23" t="n">
        <f aca="false">I25</f>
        <v>0</v>
      </c>
      <c r="J37" s="13" t="n">
        <f aca="false">J35</f>
        <v>8.1</v>
      </c>
      <c r="K37" s="23" t="n">
        <f aca="false">K25</f>
        <v>0</v>
      </c>
      <c r="L37" s="13" t="n">
        <f aca="false">L35</f>
        <v>11.7</v>
      </c>
      <c r="M37" s="23" t="n">
        <f aca="false">M25</f>
        <v>0</v>
      </c>
      <c r="N37" s="13" t="n">
        <f aca="false">N35</f>
        <v>13.4</v>
      </c>
      <c r="O37" s="23" t="n">
        <f aca="false">O25</f>
        <v>0</v>
      </c>
      <c r="P37" s="37" t="n">
        <v>14</v>
      </c>
      <c r="Q37" s="23" t="n">
        <f aca="false">Q25</f>
        <v>0</v>
      </c>
      <c r="R37" s="37" t="n">
        <v>14</v>
      </c>
      <c r="S37" s="23" t="n">
        <f aca="false">S25</f>
        <v>0</v>
      </c>
      <c r="T37" s="37" t="n">
        <v>14</v>
      </c>
      <c r="U37" s="30" t="s">
        <v>90</v>
      </c>
    </row>
    <row r="38" customFormat="false" ht="12.8" hidden="false" customHeight="false" outlineLevel="0" collapsed="false">
      <c r="A38" s="30" t="s">
        <v>66</v>
      </c>
      <c r="B38" s="30" t="s">
        <v>70</v>
      </c>
      <c r="C38" s="54" t="n">
        <f aca="false">C26</f>
        <v>0</v>
      </c>
      <c r="D38" s="37" t="n">
        <v>2.5</v>
      </c>
      <c r="E38" s="54" t="n">
        <f aca="false">E26</f>
        <v>0</v>
      </c>
      <c r="F38" s="37" t="n">
        <v>3</v>
      </c>
      <c r="G38" s="54" t="n">
        <f aca="false">G26</f>
        <v>0</v>
      </c>
      <c r="H38" s="37" t="n">
        <v>4.5</v>
      </c>
      <c r="I38" s="54" t="n">
        <f aca="false">I26</f>
        <v>0</v>
      </c>
      <c r="J38" s="37" t="n">
        <v>5.3</v>
      </c>
      <c r="K38" s="54" t="n">
        <f aca="false">K26</f>
        <v>0</v>
      </c>
      <c r="L38" s="37" t="n">
        <v>7.6</v>
      </c>
      <c r="M38" s="54" t="n">
        <f aca="false">M26</f>
        <v>0</v>
      </c>
      <c r="N38" s="37" t="n">
        <v>9</v>
      </c>
      <c r="O38" s="54" t="n">
        <f aca="false">O26</f>
        <v>0</v>
      </c>
      <c r="P38" s="37" t="n">
        <v>11.8</v>
      </c>
      <c r="Q38" s="54" t="n">
        <f aca="false">Q26</f>
        <v>0</v>
      </c>
      <c r="R38" s="37" t="n">
        <v>13.2</v>
      </c>
      <c r="S38" s="54" t="n">
        <f aca="false">S26</f>
        <v>0</v>
      </c>
      <c r="T38" s="37" t="n">
        <v>13.2</v>
      </c>
      <c r="U38" s="55" t="s">
        <v>91</v>
      </c>
    </row>
    <row r="39" customFormat="false" ht="12.8" hidden="false" customHeight="false" outlineLevel="0" collapsed="false">
      <c r="A39" s="30" t="s">
        <v>66</v>
      </c>
      <c r="B39" s="30" t="s">
        <v>71</v>
      </c>
      <c r="C39" s="23" t="n">
        <f aca="false">C27</f>
        <v>0</v>
      </c>
      <c r="D39" s="13" t="n">
        <f aca="false">D37</f>
        <v>2.7</v>
      </c>
      <c r="E39" s="23" t="n">
        <f aca="false">E27</f>
        <v>0</v>
      </c>
      <c r="F39" s="13" t="n">
        <f aca="false">F37</f>
        <v>4</v>
      </c>
      <c r="G39" s="23" t="n">
        <f aca="false">G27</f>
        <v>0</v>
      </c>
      <c r="H39" s="13" t="n">
        <f aca="false">H37</f>
        <v>6.3</v>
      </c>
      <c r="I39" s="23" t="n">
        <f aca="false">I27</f>
        <v>0</v>
      </c>
      <c r="J39" s="13" t="n">
        <f aca="false">J37</f>
        <v>8.1</v>
      </c>
      <c r="K39" s="23" t="n">
        <f aca="false">K27</f>
        <v>0</v>
      </c>
      <c r="L39" s="13" t="n">
        <f aca="false">L37</f>
        <v>11.7</v>
      </c>
      <c r="M39" s="23" t="n">
        <f aca="false">M27</f>
        <v>0</v>
      </c>
      <c r="N39" s="13" t="n">
        <f aca="false">N37</f>
        <v>13.4</v>
      </c>
      <c r="O39" s="23" t="n">
        <f aca="false">O27</f>
        <v>0</v>
      </c>
      <c r="P39" s="37" t="n">
        <f aca="false">P37</f>
        <v>14</v>
      </c>
      <c r="Q39" s="23" t="n">
        <f aca="false">Q27</f>
        <v>0</v>
      </c>
      <c r="R39" s="37" t="n">
        <f aca="false">R37</f>
        <v>14</v>
      </c>
      <c r="S39" s="23" t="n">
        <f aca="false">S27</f>
        <v>0</v>
      </c>
      <c r="T39" s="37" t="n">
        <f aca="false">T37</f>
        <v>14</v>
      </c>
      <c r="U39" s="1" t="s">
        <v>90</v>
      </c>
    </row>
    <row r="40" customFormat="false" ht="12.8" hidden="false" customHeight="false" outlineLevel="0" collapsed="false">
      <c r="A40" s="30" t="s">
        <v>66</v>
      </c>
      <c r="B40" s="30" t="s">
        <v>72</v>
      </c>
      <c r="C40" s="54" t="n">
        <f aca="false">C28</f>
        <v>0</v>
      </c>
      <c r="D40" s="37" t="n">
        <f aca="false">D38</f>
        <v>2.5</v>
      </c>
      <c r="E40" s="54" t="n">
        <f aca="false">E28</f>
        <v>0</v>
      </c>
      <c r="F40" s="37" t="n">
        <f aca="false">F38</f>
        <v>3</v>
      </c>
      <c r="G40" s="54" t="n">
        <f aca="false">G28</f>
        <v>0</v>
      </c>
      <c r="H40" s="37" t="n">
        <f aca="false">H38</f>
        <v>4.5</v>
      </c>
      <c r="I40" s="54" t="n">
        <f aca="false">I28</f>
        <v>0</v>
      </c>
      <c r="J40" s="37" t="n">
        <f aca="false">J38</f>
        <v>5.3</v>
      </c>
      <c r="K40" s="54" t="n">
        <f aca="false">K28</f>
        <v>0</v>
      </c>
      <c r="L40" s="37" t="n">
        <f aca="false">L38</f>
        <v>7.6</v>
      </c>
      <c r="M40" s="54" t="n">
        <f aca="false">M28</f>
        <v>0</v>
      </c>
      <c r="N40" s="37" t="n">
        <f aca="false">N38</f>
        <v>9</v>
      </c>
      <c r="O40" s="54" t="n">
        <f aca="false">O28</f>
        <v>0</v>
      </c>
      <c r="P40" s="37" t="n">
        <f aca="false">P38</f>
        <v>11.8</v>
      </c>
      <c r="Q40" s="54" t="n">
        <f aca="false">Q28</f>
        <v>0</v>
      </c>
      <c r="R40" s="37" t="n">
        <f aca="false">R38</f>
        <v>13.2</v>
      </c>
      <c r="S40" s="54" t="n">
        <f aca="false">S28</f>
        <v>0</v>
      </c>
      <c r="T40" s="37" t="n">
        <f aca="false">T38</f>
        <v>13.2</v>
      </c>
      <c r="U40" s="55" t="s">
        <v>91</v>
      </c>
    </row>
    <row r="41" customFormat="false" ht="12.8" hidden="false" customHeight="false" outlineLevel="0" collapsed="false">
      <c r="A41" s="30" t="s">
        <v>74</v>
      </c>
      <c r="B41" s="56" t="s">
        <v>75</v>
      </c>
      <c r="C41" s="23" t="n">
        <f aca="false">SUM(C36:C40)</f>
        <v>0</v>
      </c>
      <c r="D41" s="13"/>
      <c r="E41" s="23" t="n">
        <f aca="false">SUM(E36:E40)</f>
        <v>0</v>
      </c>
      <c r="G41" s="23" t="n">
        <f aca="false">SUM(G36:G40)</f>
        <v>0</v>
      </c>
      <c r="I41" s="23" t="n">
        <f aca="false">SUM(I36:I40)</f>
        <v>0</v>
      </c>
      <c r="K41" s="23" t="n">
        <f aca="false">SUM(K36:K40)</f>
        <v>0</v>
      </c>
      <c r="M41" s="23" t="n">
        <f aca="false">SUM(M36:M40)</f>
        <v>0</v>
      </c>
      <c r="O41" s="23" t="n">
        <f aca="false">SUM(O36:O40)</f>
        <v>0</v>
      </c>
      <c r="Q41" s="23" t="n">
        <f aca="false">SUM(Q36:Q40)</f>
        <v>0</v>
      </c>
      <c r="S41" s="23" t="n">
        <f aca="false">SUM(S36:S40)</f>
        <v>0</v>
      </c>
      <c r="U41" s="40" t="n">
        <f aca="false">SUM(C41:T41)</f>
        <v>0</v>
      </c>
    </row>
    <row r="42" customFormat="false" ht="12.8" hidden="false" customHeight="false" outlineLevel="0" collapsed="false">
      <c r="A42" s="30" t="s">
        <v>74</v>
      </c>
      <c r="B42" s="56" t="s">
        <v>61</v>
      </c>
      <c r="D42" s="13" t="n">
        <f aca="false">D35*C41</f>
        <v>0</v>
      </c>
      <c r="F42" s="13" t="n">
        <f aca="false">F35*E41</f>
        <v>0</v>
      </c>
      <c r="H42" s="13" t="n">
        <f aca="false">H35*G41</f>
        <v>0</v>
      </c>
      <c r="J42" s="13" t="n">
        <f aca="false">J35*I41</f>
        <v>0</v>
      </c>
      <c r="L42" s="13" t="n">
        <f aca="false">L35*K41</f>
        <v>0</v>
      </c>
      <c r="N42" s="13" t="n">
        <f aca="false">N35*M41</f>
        <v>0</v>
      </c>
      <c r="P42" s="13" t="n">
        <f aca="false">P35*O41</f>
        <v>0</v>
      </c>
      <c r="R42" s="13" t="n">
        <f aca="false">R35*Q41</f>
        <v>0</v>
      </c>
      <c r="T42" s="13" t="n">
        <f aca="false">T35*S41</f>
        <v>0</v>
      </c>
      <c r="U42" s="41" t="n">
        <f aca="false">SUM(C42:T42)</f>
        <v>0</v>
      </c>
    </row>
    <row r="43" customFormat="false" ht="12.8" hidden="false" customHeight="false" outlineLevel="0" collapsed="false">
      <c r="A43" s="30" t="s">
        <v>74</v>
      </c>
      <c r="B43" s="56" t="s">
        <v>76</v>
      </c>
      <c r="D43" s="13" t="n">
        <f aca="false">(C36*D36)+(C37*D37)+(C38*D38)+(C39*D39)+(C40*D40)</f>
        <v>0</v>
      </c>
      <c r="F43" s="13" t="n">
        <f aca="false">(E36*F36)+(E37*F37)+(E38*F38)+(E39*F39)+(E40*F40)</f>
        <v>0</v>
      </c>
      <c r="H43" s="13" t="n">
        <f aca="false">(G36*H36)+(G37*H37)+(G38*H38)+(G39*H39)+(G40*H40)</f>
        <v>0</v>
      </c>
      <c r="J43" s="13" t="n">
        <f aca="false">(I36*J36)+(I37*J37)+(I38*J38)+(I39*J39)+(I40*J40)</f>
        <v>0</v>
      </c>
      <c r="L43" s="13" t="n">
        <f aca="false">(K36*L36)+(K37*L37)+(K38*L38)+(K39*L39)+(K40*L40)</f>
        <v>0</v>
      </c>
      <c r="N43" s="13" t="n">
        <f aca="false">(M36*N36)+(M37*N37)+(M38*N38)+(M39*N39)+(M40*N40)</f>
        <v>0</v>
      </c>
      <c r="P43" s="13" t="n">
        <f aca="false">(O36*P36)+(O37*P37)+(O38*P38)+(O39*P39)+(O40*P40)</f>
        <v>0</v>
      </c>
      <c r="R43" s="13" t="n">
        <f aca="false">(Q36*R36)+(Q37*R37)+(Q38*R38)+(Q39*R39)+(Q40*R40)</f>
        <v>0</v>
      </c>
      <c r="T43" s="13" t="n">
        <f aca="false">(S36*T36)+(S37*T37)+(S38*T38)+(S39*T39)+(S40*T40)</f>
        <v>0</v>
      </c>
      <c r="U43" s="41" t="n">
        <f aca="false">SUM(C43:T43)</f>
        <v>0</v>
      </c>
    </row>
    <row r="44" customFormat="false" ht="12.8" hidden="false" customHeight="false" outlineLevel="0" collapsed="false">
      <c r="A44" s="30" t="s">
        <v>77</v>
      </c>
      <c r="B44" s="30"/>
      <c r="D44" s="42" t="e">
        <f aca="false">(D43/D42)-1</f>
        <v>#DIV/0!</v>
      </c>
      <c r="F44" s="42" t="e">
        <f aca="false">(F43/F42)-1</f>
        <v>#DIV/0!</v>
      </c>
      <c r="H44" s="42" t="e">
        <f aca="false">(H43/H42)-1</f>
        <v>#DIV/0!</v>
      </c>
      <c r="J44" s="42" t="e">
        <f aca="false">(J43/J42)-1</f>
        <v>#DIV/0!</v>
      </c>
      <c r="L44" s="42" t="e">
        <f aca="false">(L43/L42)-1</f>
        <v>#DIV/0!</v>
      </c>
      <c r="N44" s="42" t="e">
        <f aca="false">(N43/N42)-1</f>
        <v>#DIV/0!</v>
      </c>
      <c r="P44" s="42" t="e">
        <f aca="false">(P43/P42)-1</f>
        <v>#DIV/0!</v>
      </c>
      <c r="R44" s="42" t="e">
        <f aca="false">(R43/R42)-1</f>
        <v>#DIV/0!</v>
      </c>
      <c r="T44" s="42" t="e">
        <f aca="false">(T43/T42)-1</f>
        <v>#DIV/0!</v>
      </c>
      <c r="U44" s="43" t="e">
        <f aca="false">(U43/U42)-1</f>
        <v>#DIV/0!</v>
      </c>
    </row>
    <row r="45" customFormat="false" ht="12.8" hidden="false" customHeight="false" outlineLevel="0" collapsed="false">
      <c r="P45" s="53"/>
      <c r="Q45" s="53" t="s">
        <v>92</v>
      </c>
      <c r="S45" s="1"/>
      <c r="U45" s="13" t="n">
        <f aca="false">C17*6</f>
        <v>6</v>
      </c>
    </row>
    <row r="46" customFormat="false" ht="12.8" hidden="false" customHeight="false" outlineLevel="0" collapsed="false">
      <c r="Q46" s="53" t="s">
        <v>93</v>
      </c>
      <c r="U46" s="13" t="n">
        <f aca="false">U43+U45</f>
        <v>6</v>
      </c>
    </row>
    <row r="47" customFormat="false" ht="12.8" hidden="false" customHeight="false" outlineLevel="0" collapsed="false">
      <c r="Q47" s="57" t="s">
        <v>94</v>
      </c>
      <c r="R47" s="58"/>
      <c r="S47" s="59"/>
      <c r="T47" s="58"/>
      <c r="U47" s="60" t="e">
        <f aca="false">(U46/U42)-1</f>
        <v>#DIV/0!</v>
      </c>
    </row>
    <row r="48" customFormat="false" ht="12.8" hidden="false" customHeight="false" outlineLevel="0" collapsed="false">
      <c r="Q48" s="53" t="s">
        <v>87</v>
      </c>
      <c r="U48" s="42" t="e">
        <f aca="false">(U46/U15)-1</f>
        <v>#DIV/0!</v>
      </c>
    </row>
  </sheetData>
  <sheetProtection sheet="true" password="c8c7" objects="true" scenarios="true" selectLockedCells="true"/>
  <mergeCells count="18"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rintOptions headings="false" gridLines="false" gridLinesSet="true" horizontalCentered="false" verticalCentered="false"/>
  <pageMargins left="0.275694444444444" right="0.275694444444444" top="0.540972222222222" bottom="0.540972222222222" header="0.275694444444444" footer="0.275694444444444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4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9" activeCellId="0" sqref="G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8.23"/>
    <col collapsed="false" customWidth="true" hidden="false" outlineLevel="0" max="2" min="2" style="1" width="17.98"/>
    <col collapsed="false" customWidth="true" hidden="false" outlineLevel="0" max="3" min="3" style="23" width="4.07"/>
    <col collapsed="false" customWidth="true" hidden="false" outlineLevel="0" max="4" min="4" style="1" width="10.57"/>
    <col collapsed="false" customWidth="true" hidden="false" outlineLevel="0" max="5" min="5" style="23" width="4.47"/>
    <col collapsed="false" customWidth="true" hidden="false" outlineLevel="0" max="6" min="6" style="1" width="11.96"/>
    <col collapsed="false" customWidth="true" hidden="false" outlineLevel="0" max="7" min="7" style="23" width="6.45"/>
    <col collapsed="false" customWidth="true" hidden="false" outlineLevel="0" max="8" min="8" style="1" width="8.84"/>
    <col collapsed="false" customWidth="true" hidden="false" outlineLevel="0" max="9" min="9" style="23" width="5.26"/>
    <col collapsed="false" customWidth="true" hidden="false" outlineLevel="0" max="10" min="10" style="1" width="9.43"/>
    <col collapsed="false" customWidth="true" hidden="false" outlineLevel="0" max="11" min="11" style="23" width="3.87"/>
    <col collapsed="false" customWidth="true" hidden="false" outlineLevel="0" max="12" min="12" style="1" width="12.66"/>
    <col collapsed="false" customWidth="true" hidden="false" outlineLevel="0" max="13" min="13" style="23" width="5.26"/>
    <col collapsed="false" customWidth="true" hidden="false" outlineLevel="0" max="14" min="14" style="1" width="9.43"/>
    <col collapsed="false" customWidth="true" hidden="false" outlineLevel="0" max="15" min="15" style="23" width="5.86"/>
    <col collapsed="false" customWidth="true" hidden="false" outlineLevel="0" max="16" min="16" style="1" width="9.43"/>
    <col collapsed="false" customWidth="true" hidden="false" outlineLevel="0" max="17" min="17" style="23" width="5.86"/>
    <col collapsed="false" customWidth="true" hidden="false" outlineLevel="0" max="18" min="18" style="1" width="10.87"/>
    <col collapsed="false" customWidth="true" hidden="false" outlineLevel="0" max="19" min="19" style="23" width="5.46"/>
    <col collapsed="false" customWidth="true" hidden="false" outlineLevel="0" max="20" min="20" style="1" width="9.43"/>
    <col collapsed="false" customWidth="true" hidden="false" outlineLevel="0" max="21" min="21" style="1" width="25.45"/>
  </cols>
  <sheetData>
    <row r="1" customFormat="false" ht="15" hidden="false" customHeight="false" outlineLevel="0" collapsed="false">
      <c r="A1" s="24" t="s">
        <v>28</v>
      </c>
      <c r="D1" s="25" t="s">
        <v>29</v>
      </c>
      <c r="E1" s="26"/>
      <c r="G1" s="27" t="s">
        <v>30</v>
      </c>
      <c r="H1" s="28"/>
      <c r="I1" s="26"/>
      <c r="J1" s="28"/>
      <c r="K1" s="26"/>
      <c r="L1" s="28"/>
      <c r="M1" s="26"/>
      <c r="N1" s="28"/>
      <c r="O1" s="26"/>
      <c r="P1" s="28"/>
      <c r="Q1" s="26"/>
      <c r="R1" s="28"/>
      <c r="S1" s="26"/>
      <c r="T1" s="28"/>
    </row>
    <row r="2" customFormat="false" ht="15" hidden="false" customHeight="false" outlineLevel="0" collapsed="false">
      <c r="A2" s="24" t="s">
        <v>95</v>
      </c>
      <c r="G2" s="27" t="s">
        <v>32</v>
      </c>
      <c r="H2" s="28"/>
      <c r="I2" s="26"/>
      <c r="J2" s="28"/>
      <c r="K2" s="26"/>
      <c r="L2" s="28"/>
      <c r="M2" s="26"/>
      <c r="N2" s="28"/>
      <c r="O2" s="26"/>
      <c r="P2" s="28"/>
      <c r="Q2" s="26"/>
      <c r="R2" s="28"/>
      <c r="S2" s="26"/>
      <c r="T2" s="28"/>
    </row>
    <row r="3" customFormat="false" ht="15" hidden="false" customHeight="false" outlineLevel="0" collapsed="false">
      <c r="A3" s="29"/>
      <c r="B3" s="29"/>
      <c r="F3" s="1" t="s">
        <v>5</v>
      </c>
      <c r="N3" s="1" t="s">
        <v>5</v>
      </c>
    </row>
    <row r="4" customFormat="false" ht="15" hidden="false" customHeight="false" outlineLevel="0" collapsed="false">
      <c r="A4" s="24" t="s">
        <v>33</v>
      </c>
      <c r="B4" s="29"/>
      <c r="D4" s="1" t="s">
        <v>34</v>
      </c>
      <c r="F4" s="1" t="s">
        <v>35</v>
      </c>
      <c r="H4" s="1" t="s">
        <v>36</v>
      </c>
      <c r="J4" s="1" t="s">
        <v>37</v>
      </c>
      <c r="L4" s="1" t="s">
        <v>38</v>
      </c>
      <c r="N4" s="1" t="s">
        <v>39</v>
      </c>
      <c r="P4" s="30" t="s">
        <v>40</v>
      </c>
      <c r="R4" s="30" t="s">
        <v>41</v>
      </c>
      <c r="T4" s="30" t="s">
        <v>42</v>
      </c>
    </row>
    <row r="5" customFormat="false" ht="12.8" hidden="false" customHeight="false" outlineLevel="0" collapsed="false">
      <c r="C5" s="31" t="s">
        <v>43</v>
      </c>
      <c r="D5" s="31"/>
      <c r="E5" s="31" t="s">
        <v>44</v>
      </c>
      <c r="F5" s="31"/>
      <c r="G5" s="31" t="s">
        <v>45</v>
      </c>
      <c r="H5" s="31"/>
      <c r="I5" s="31" t="s">
        <v>46</v>
      </c>
      <c r="J5" s="31"/>
      <c r="K5" s="31" t="s">
        <v>47</v>
      </c>
      <c r="L5" s="31"/>
      <c r="M5" s="31" t="s">
        <v>48</v>
      </c>
      <c r="N5" s="31"/>
      <c r="O5" s="31" t="s">
        <v>49</v>
      </c>
      <c r="P5" s="31"/>
      <c r="Q5" s="31" t="s">
        <v>50</v>
      </c>
      <c r="R5" s="31"/>
      <c r="S5" s="31" t="s">
        <v>51</v>
      </c>
      <c r="T5" s="31"/>
    </row>
    <row r="6" customFormat="false" ht="12.8" hidden="false" customHeight="false" outlineLevel="0" collapsed="false">
      <c r="C6" s="31" t="s">
        <v>53</v>
      </c>
      <c r="D6" s="31"/>
      <c r="E6" s="31" t="s">
        <v>54</v>
      </c>
      <c r="F6" s="31"/>
      <c r="G6" s="31" t="s">
        <v>45</v>
      </c>
      <c r="H6" s="31"/>
      <c r="I6" s="31" t="s">
        <v>55</v>
      </c>
      <c r="J6" s="31"/>
      <c r="K6" s="31" t="s">
        <v>56</v>
      </c>
      <c r="L6" s="31"/>
      <c r="M6" s="31" t="s">
        <v>57</v>
      </c>
      <c r="N6" s="31"/>
      <c r="O6" s="31" t="s">
        <v>58</v>
      </c>
      <c r="P6" s="31"/>
      <c r="Q6" s="31" t="s">
        <v>59</v>
      </c>
      <c r="R6" s="31"/>
      <c r="S6" s="31" t="s">
        <v>60</v>
      </c>
      <c r="T6" s="31"/>
      <c r="U6" s="32" t="s">
        <v>52</v>
      </c>
      <c r="V6" s="30" t="s">
        <v>5</v>
      </c>
    </row>
    <row r="7" customFormat="false" ht="12.8" hidden="false" customHeight="false" outlineLevel="0" collapsed="false">
      <c r="B7" s="1" t="s">
        <v>61</v>
      </c>
      <c r="D7" s="13" t="n">
        <v>2.7</v>
      </c>
      <c r="F7" s="13" t="n">
        <v>4</v>
      </c>
      <c r="H7" s="13" t="n">
        <v>6.3</v>
      </c>
      <c r="J7" s="13" t="n">
        <v>8.1</v>
      </c>
      <c r="L7" s="13" t="n">
        <v>11.7</v>
      </c>
      <c r="N7" s="13" t="n">
        <v>13.4</v>
      </c>
      <c r="P7" s="13" t="n">
        <v>18.3</v>
      </c>
      <c r="R7" s="13" t="n">
        <v>20.9</v>
      </c>
      <c r="T7" s="13" t="n">
        <v>20.9</v>
      </c>
      <c r="U7" s="33" t="s">
        <v>62</v>
      </c>
    </row>
    <row r="8" customFormat="false" ht="12.8" hidden="false" customHeight="false" outlineLevel="0" collapsed="false">
      <c r="A8" s="61" t="s">
        <v>63</v>
      </c>
      <c r="B8" s="61" t="s">
        <v>64</v>
      </c>
      <c r="C8" s="34" t="n">
        <v>0</v>
      </c>
      <c r="D8" s="35" t="n">
        <v>2.5</v>
      </c>
      <c r="E8" s="34" t="n">
        <v>0</v>
      </c>
      <c r="F8" s="35" t="n">
        <v>2.7</v>
      </c>
      <c r="G8" s="34" t="n">
        <v>0</v>
      </c>
      <c r="H8" s="35" t="n">
        <v>3.9</v>
      </c>
      <c r="I8" s="34" t="n">
        <v>0</v>
      </c>
      <c r="J8" s="62" t="n">
        <v>4.25</v>
      </c>
      <c r="K8" s="34" t="n">
        <v>0</v>
      </c>
      <c r="L8" s="62" t="n">
        <f aca="false">J8</f>
        <v>4.25</v>
      </c>
      <c r="M8" s="34" t="n">
        <v>0</v>
      </c>
      <c r="N8" s="62" t="n">
        <f aca="false">L8</f>
        <v>4.25</v>
      </c>
      <c r="O8" s="34" t="n">
        <v>0</v>
      </c>
      <c r="P8" s="62" t="n">
        <f aca="false">N8</f>
        <v>4.25</v>
      </c>
      <c r="Q8" s="34" t="n">
        <v>0</v>
      </c>
      <c r="R8" s="62" t="n">
        <f aca="false">P8</f>
        <v>4.25</v>
      </c>
      <c r="S8" s="34" t="n">
        <v>0</v>
      </c>
      <c r="T8" s="62" t="n">
        <f aca="false">R8</f>
        <v>4.25</v>
      </c>
      <c r="U8" s="36" t="s">
        <v>96</v>
      </c>
    </row>
    <row r="9" customFormat="false" ht="12.8" hidden="false" customHeight="false" outlineLevel="0" collapsed="false">
      <c r="A9" s="63" t="s">
        <v>97</v>
      </c>
      <c r="B9" s="63" t="s">
        <v>67</v>
      </c>
      <c r="C9" s="34" t="n">
        <v>0</v>
      </c>
      <c r="D9" s="13" t="n">
        <f aca="false">D7</f>
        <v>2.7</v>
      </c>
      <c r="E9" s="34" t="n">
        <v>0</v>
      </c>
      <c r="F9" s="13" t="n">
        <f aca="false">F7</f>
        <v>4</v>
      </c>
      <c r="G9" s="34" t="n">
        <v>0</v>
      </c>
      <c r="H9" s="13" t="n">
        <f aca="false">H7</f>
        <v>6.3</v>
      </c>
      <c r="I9" s="34" t="n">
        <v>0</v>
      </c>
      <c r="J9" s="13" t="n">
        <f aca="false">J7</f>
        <v>8.1</v>
      </c>
      <c r="K9" s="34" t="n">
        <v>0</v>
      </c>
      <c r="L9" s="37" t="n">
        <v>10.2</v>
      </c>
      <c r="M9" s="34" t="n">
        <v>0</v>
      </c>
      <c r="N9" s="37" t="n">
        <v>10.2</v>
      </c>
      <c r="O9" s="34" t="n">
        <v>0</v>
      </c>
      <c r="P9" s="37" t="n">
        <v>10.2</v>
      </c>
      <c r="Q9" s="34" t="n">
        <v>0</v>
      </c>
      <c r="R9" s="37" t="n">
        <v>10.2</v>
      </c>
      <c r="S9" s="34" t="n">
        <v>0</v>
      </c>
      <c r="T9" s="37" t="n">
        <v>10.2</v>
      </c>
      <c r="U9" s="64" t="s">
        <v>68</v>
      </c>
    </row>
    <row r="10" customFormat="false" ht="12.8" hidden="false" customHeight="false" outlineLevel="0" collapsed="false">
      <c r="A10" s="61" t="s">
        <v>98</v>
      </c>
      <c r="B10" s="30" t="s">
        <v>70</v>
      </c>
      <c r="C10" s="34" t="n">
        <v>0</v>
      </c>
      <c r="D10" s="13" t="n">
        <f aca="false">D9</f>
        <v>2.7</v>
      </c>
      <c r="E10" s="34" t="n">
        <v>0</v>
      </c>
      <c r="F10" s="13" t="n">
        <f aca="false">F9</f>
        <v>4</v>
      </c>
      <c r="G10" s="34" t="n">
        <v>1</v>
      </c>
      <c r="H10" s="62" t="n">
        <f aca="false">J8</f>
        <v>4.25</v>
      </c>
      <c r="I10" s="34" t="n">
        <v>0</v>
      </c>
      <c r="J10" s="62" t="n">
        <f aca="false">H10</f>
        <v>4.25</v>
      </c>
      <c r="K10" s="34" t="n">
        <v>0</v>
      </c>
      <c r="L10" s="62" t="n">
        <f aca="false">H10</f>
        <v>4.25</v>
      </c>
      <c r="M10" s="34" t="n">
        <v>0</v>
      </c>
      <c r="N10" s="62" t="n">
        <f aca="false">H10</f>
        <v>4.25</v>
      </c>
      <c r="O10" s="34" t="n">
        <v>0</v>
      </c>
      <c r="P10" s="62" t="n">
        <f aca="false">H10</f>
        <v>4.25</v>
      </c>
      <c r="Q10" s="34" t="n">
        <v>0</v>
      </c>
      <c r="R10" s="62" t="n">
        <f aca="false">J10</f>
        <v>4.25</v>
      </c>
      <c r="S10" s="34" t="n">
        <v>0</v>
      </c>
      <c r="T10" s="62" t="n">
        <f aca="false">H10</f>
        <v>4.25</v>
      </c>
      <c r="U10" s="65" t="s">
        <v>99</v>
      </c>
    </row>
    <row r="11" customFormat="false" ht="12.8" hidden="false" customHeight="false" outlineLevel="0" collapsed="false">
      <c r="A11" s="63" t="s">
        <v>100</v>
      </c>
      <c r="B11" s="63" t="s">
        <v>101</v>
      </c>
      <c r="C11" s="34" t="n">
        <v>0</v>
      </c>
      <c r="D11" s="13" t="n">
        <f aca="false">D10</f>
        <v>2.7</v>
      </c>
      <c r="E11" s="34" t="n">
        <v>0</v>
      </c>
      <c r="F11" s="13" t="n">
        <f aca="false">F10</f>
        <v>4</v>
      </c>
      <c r="G11" s="34" t="n">
        <v>0</v>
      </c>
      <c r="H11" s="13" t="n">
        <f aca="false">H12</f>
        <v>6.3</v>
      </c>
      <c r="I11" s="34" t="n">
        <v>0</v>
      </c>
      <c r="J11" s="66" t="n">
        <f aca="false">J12</f>
        <v>8.1</v>
      </c>
      <c r="K11" s="34" t="n">
        <v>0</v>
      </c>
      <c r="L11" s="67" t="n">
        <f aca="false">L12</f>
        <v>8.5</v>
      </c>
      <c r="M11" s="34" t="n">
        <v>0</v>
      </c>
      <c r="N11" s="67" t="n">
        <f aca="false">N12</f>
        <v>8.5</v>
      </c>
      <c r="O11" s="34" t="n">
        <v>0</v>
      </c>
      <c r="P11" s="67" t="n">
        <f aca="false">P12</f>
        <v>8.5</v>
      </c>
      <c r="Q11" s="34" t="n">
        <v>0</v>
      </c>
      <c r="R11" s="67" t="n">
        <f aca="false">R12</f>
        <v>8.5</v>
      </c>
      <c r="S11" s="34" t="n">
        <v>0</v>
      </c>
      <c r="T11" s="67" t="n">
        <f aca="false">T12</f>
        <v>8.5</v>
      </c>
      <c r="U11" s="68" t="s">
        <v>102</v>
      </c>
    </row>
    <row r="12" customFormat="false" ht="12.8" hidden="false" customHeight="false" outlineLevel="0" collapsed="false">
      <c r="A12" s="61" t="s">
        <v>103</v>
      </c>
      <c r="B12" s="61" t="s">
        <v>101</v>
      </c>
      <c r="C12" s="34" t="n">
        <v>0</v>
      </c>
      <c r="D12" s="13" t="n">
        <f aca="false">D9</f>
        <v>2.7</v>
      </c>
      <c r="E12" s="34" t="n">
        <v>0</v>
      </c>
      <c r="F12" s="13" t="n">
        <f aca="false">F10</f>
        <v>4</v>
      </c>
      <c r="G12" s="34" t="n">
        <v>0</v>
      </c>
      <c r="H12" s="13" t="n">
        <f aca="false">H7</f>
        <v>6.3</v>
      </c>
      <c r="I12" s="34" t="n">
        <v>0</v>
      </c>
      <c r="J12" s="13" t="n">
        <f aca="false">J7</f>
        <v>8.1</v>
      </c>
      <c r="K12" s="34" t="n">
        <v>0</v>
      </c>
      <c r="L12" s="67" t="n">
        <v>8.5</v>
      </c>
      <c r="M12" s="34" t="n">
        <v>0</v>
      </c>
      <c r="N12" s="67" t="n">
        <f aca="false">L12</f>
        <v>8.5</v>
      </c>
      <c r="O12" s="34" t="n">
        <v>0</v>
      </c>
      <c r="P12" s="67" t="n">
        <f aca="false">L12</f>
        <v>8.5</v>
      </c>
      <c r="Q12" s="34" t="n">
        <v>0</v>
      </c>
      <c r="R12" s="67" t="n">
        <f aca="false">L12</f>
        <v>8.5</v>
      </c>
      <c r="S12" s="34" t="n">
        <v>0</v>
      </c>
      <c r="T12" s="67" t="n">
        <f aca="false">L12</f>
        <v>8.5</v>
      </c>
    </row>
    <row r="13" customFormat="false" ht="12.8" hidden="false" customHeight="false" outlineLevel="0" collapsed="false">
      <c r="A13" s="63" t="s">
        <v>100</v>
      </c>
      <c r="B13" s="63" t="s">
        <v>104</v>
      </c>
      <c r="C13" s="34" t="n">
        <v>0</v>
      </c>
      <c r="D13" s="13" t="n">
        <f aca="false">D11</f>
        <v>2.7</v>
      </c>
      <c r="E13" s="34" t="n">
        <v>0</v>
      </c>
      <c r="F13" s="13" t="n">
        <f aca="false">F11</f>
        <v>4</v>
      </c>
      <c r="G13" s="34" t="n">
        <v>1</v>
      </c>
      <c r="H13" s="62" t="n">
        <f aca="false">H10</f>
        <v>4.25</v>
      </c>
      <c r="I13" s="34" t="n">
        <v>0</v>
      </c>
      <c r="J13" s="62" t="n">
        <f aca="false">J10</f>
        <v>4.25</v>
      </c>
      <c r="K13" s="34" t="n">
        <v>0</v>
      </c>
      <c r="L13" s="62" t="n">
        <f aca="false">L10</f>
        <v>4.25</v>
      </c>
      <c r="M13" s="34" t="n">
        <v>0</v>
      </c>
      <c r="N13" s="62" t="n">
        <f aca="false">N10</f>
        <v>4.25</v>
      </c>
      <c r="O13" s="34" t="n">
        <v>0</v>
      </c>
      <c r="P13" s="62" t="n">
        <f aca="false">P10</f>
        <v>4.25</v>
      </c>
      <c r="Q13" s="34" t="n">
        <v>0</v>
      </c>
      <c r="R13" s="62" t="n">
        <f aca="false">R10</f>
        <v>4.25</v>
      </c>
      <c r="S13" s="34" t="n">
        <v>0</v>
      </c>
      <c r="T13" s="62" t="n">
        <f aca="false">T10</f>
        <v>4.25</v>
      </c>
      <c r="U13" s="65"/>
    </row>
    <row r="14" customFormat="false" ht="12.8" hidden="false" customHeight="false" outlineLevel="0" collapsed="false">
      <c r="A14" s="61" t="s">
        <v>103</v>
      </c>
      <c r="B14" s="61" t="s">
        <v>104</v>
      </c>
      <c r="C14" s="34" t="n">
        <v>0</v>
      </c>
      <c r="D14" s="13" t="n">
        <f aca="false">D10</f>
        <v>2.7</v>
      </c>
      <c r="E14" s="34" t="n">
        <v>0</v>
      </c>
      <c r="F14" s="13" t="n">
        <f aca="false">F12</f>
        <v>4</v>
      </c>
      <c r="G14" s="34" t="n">
        <v>0</v>
      </c>
      <c r="H14" s="62" t="n">
        <v>4.25</v>
      </c>
      <c r="I14" s="34" t="n">
        <v>0</v>
      </c>
      <c r="J14" s="62" t="n">
        <f aca="false">J10</f>
        <v>4.25</v>
      </c>
      <c r="K14" s="34" t="n">
        <v>0</v>
      </c>
      <c r="L14" s="62" t="n">
        <f aca="false">L10</f>
        <v>4.25</v>
      </c>
      <c r="M14" s="34" t="n">
        <v>0</v>
      </c>
      <c r="N14" s="62" t="n">
        <f aca="false">N10</f>
        <v>4.25</v>
      </c>
      <c r="O14" s="34" t="n">
        <v>0</v>
      </c>
      <c r="P14" s="62" t="n">
        <f aca="false">P10</f>
        <v>4.25</v>
      </c>
      <c r="Q14" s="34" t="n">
        <v>0</v>
      </c>
      <c r="R14" s="62" t="n">
        <f aca="false">R10</f>
        <v>4.25</v>
      </c>
      <c r="S14" s="34" t="n">
        <v>0</v>
      </c>
      <c r="T14" s="62" t="n">
        <f aca="false">T10</f>
        <v>4.25</v>
      </c>
      <c r="U14" s="30" t="s">
        <v>73</v>
      </c>
    </row>
    <row r="15" customFormat="false" ht="12.8" hidden="false" customHeight="false" outlineLevel="0" collapsed="false">
      <c r="A15" s="30" t="s">
        <v>74</v>
      </c>
      <c r="B15" s="30" t="s">
        <v>75</v>
      </c>
      <c r="C15" s="23" t="n">
        <f aca="false">SUM(C8:C14)</f>
        <v>0</v>
      </c>
      <c r="D15" s="13"/>
      <c r="E15" s="23" t="n">
        <f aca="false">SUM(E8:E14)</f>
        <v>0</v>
      </c>
      <c r="G15" s="23" t="n">
        <f aca="false">SUM(G8:G14)</f>
        <v>2</v>
      </c>
      <c r="I15" s="23" t="n">
        <f aca="false">SUM(I8:I14)</f>
        <v>0</v>
      </c>
      <c r="K15" s="23" t="n">
        <f aca="false">SUM(K8:K14)</f>
        <v>0</v>
      </c>
      <c r="M15" s="23" t="n">
        <f aca="false">SUM(M8:M14)</f>
        <v>0</v>
      </c>
      <c r="O15" s="23" t="n">
        <f aca="false">SUM(O8:O14)</f>
        <v>0</v>
      </c>
      <c r="Q15" s="23" t="n">
        <f aca="false">SUM(Q8:Q14)</f>
        <v>0</v>
      </c>
      <c r="S15" s="23" t="n">
        <f aca="false">SUM(S8:S14)</f>
        <v>0</v>
      </c>
      <c r="U15" s="40" t="n">
        <f aca="false">SUM(C15:T15)</f>
        <v>2</v>
      </c>
    </row>
    <row r="16" customFormat="false" ht="12.8" hidden="false" customHeight="false" outlineLevel="0" collapsed="false">
      <c r="A16" s="30" t="s">
        <v>74</v>
      </c>
      <c r="B16" s="30" t="s">
        <v>61</v>
      </c>
      <c r="D16" s="13" t="n">
        <f aca="false">D7*C15</f>
        <v>0</v>
      </c>
      <c r="F16" s="13" t="n">
        <f aca="false">F7*E15</f>
        <v>0</v>
      </c>
      <c r="H16" s="13" t="n">
        <f aca="false">H7*G15</f>
        <v>12.6</v>
      </c>
      <c r="J16" s="13" t="n">
        <f aca="false">J7*I15</f>
        <v>0</v>
      </c>
      <c r="L16" s="13" t="n">
        <f aca="false">L7*K15</f>
        <v>0</v>
      </c>
      <c r="N16" s="13" t="n">
        <f aca="false">N7*M15</f>
        <v>0</v>
      </c>
      <c r="P16" s="13" t="n">
        <f aca="false">P7*O15</f>
        <v>0</v>
      </c>
      <c r="R16" s="13" t="n">
        <f aca="false">R7*Q15</f>
        <v>0</v>
      </c>
      <c r="T16" s="13" t="n">
        <f aca="false">T7*S15</f>
        <v>0</v>
      </c>
      <c r="U16" s="41" t="n">
        <f aca="false">SUM(C16:T16)</f>
        <v>12.6</v>
      </c>
    </row>
    <row r="17" customFormat="false" ht="12.8" hidden="false" customHeight="false" outlineLevel="0" collapsed="false">
      <c r="A17" s="30" t="s">
        <v>74</v>
      </c>
      <c r="B17" s="30" t="s">
        <v>76</v>
      </c>
      <c r="D17" s="13" t="n">
        <f aca="false">(C8*D8)+(C9*D9)+(C10*D10)+(C11*D11)+(C12*D12)+(C13*D13)+(C14*D14)</f>
        <v>0</v>
      </c>
      <c r="F17" s="13" t="n">
        <f aca="false">(E8*F8)+(E9*F9)+(E10*F10)+(E11*F11)+(E12*F12)+(E13*F13)+(E14*F14)</f>
        <v>0</v>
      </c>
      <c r="H17" s="13" t="n">
        <f aca="false">(G8*H8)+(G9*H9)+(G10*H10)+(G11*H11)+(G12*H12)+(G13*H13)+(G14*H14)</f>
        <v>8.5</v>
      </c>
      <c r="J17" s="13" t="n">
        <f aca="false">(I8*J8)+(I9*J9)+(I10*J10)+(I11*J11)+(I12*J12)+(I13*J13)+(I14*J14)</f>
        <v>0</v>
      </c>
      <c r="L17" s="13" t="n">
        <f aca="false">(K8*L8)+(K9*L9)+(K10*L10)+(K11*L11)+(K12*L12)+(K13*L13)+(K14*L14)</f>
        <v>0</v>
      </c>
      <c r="N17" s="13" t="n">
        <f aca="false">(M8*N8)+(M9*N9)+(M10*N10)+(M11*N11)+(M12*N12)+(M13*N13)+(M14*N14)</f>
        <v>0</v>
      </c>
      <c r="P17" s="13" t="n">
        <f aca="false">(O8*P8)+(O9*P9)+(O10*P10)+(O11*P11)+(O12*P12)+(O13*P13)+(O14*P14)</f>
        <v>0</v>
      </c>
      <c r="R17" s="13" t="n">
        <f aca="false">(Q8*R8)+(Q9*R9)+(Q10*R10)+(Q11*R11)+(Q12*R12)+(Q13*R13)+(Q14*R14)</f>
        <v>0</v>
      </c>
      <c r="T17" s="13" t="n">
        <f aca="false">(S8*T8)+(S9*T9)+(S10*T10)+(S11*T11)+(S12*T12)+(S13*T13)+(S14*T14)</f>
        <v>0</v>
      </c>
      <c r="U17" s="41" t="n">
        <f aca="false">SUM(C17:T17)</f>
        <v>8.5</v>
      </c>
    </row>
    <row r="18" customFormat="false" ht="12.8" hidden="false" customHeight="false" outlineLevel="0" collapsed="false">
      <c r="A18" s="30" t="s">
        <v>77</v>
      </c>
      <c r="B18" s="30"/>
      <c r="D18" s="42" t="e">
        <f aca="false">(D17/D16)-1</f>
        <v>#DIV/0!</v>
      </c>
      <c r="F18" s="42" t="e">
        <f aca="false">(F17/F16)-1</f>
        <v>#DIV/0!</v>
      </c>
      <c r="H18" s="42" t="n">
        <f aca="false">(H17/H16)-1</f>
        <v>-0.325396825396825</v>
      </c>
      <c r="J18" s="42" t="e">
        <f aca="false">(J17/J16)-1</f>
        <v>#DIV/0!</v>
      </c>
      <c r="L18" s="42" t="e">
        <f aca="false">(L17/L16)-1</f>
        <v>#DIV/0!</v>
      </c>
      <c r="N18" s="42" t="e">
        <f aca="false">(N17/N16)-1</f>
        <v>#DIV/0!</v>
      </c>
      <c r="P18" s="42" t="e">
        <f aca="false">(P17/P16)-1</f>
        <v>#DIV/0!</v>
      </c>
      <c r="R18" s="42" t="e">
        <f aca="false">(R17/R16)-1</f>
        <v>#DIV/0!</v>
      </c>
      <c r="T18" s="42" t="e">
        <f aca="false">(T17/T16)-1</f>
        <v>#DIV/0!</v>
      </c>
      <c r="U18" s="43" t="n">
        <f aca="false">(U17/U16)-1</f>
        <v>-0.325396825396825</v>
      </c>
    </row>
    <row r="19" customFormat="false" ht="12.8" hidden="false" customHeight="false" outlineLevel="0" collapsed="false">
      <c r="A19" s="44" t="s">
        <v>78</v>
      </c>
      <c r="B19" s="45"/>
      <c r="C19" s="46" t="n">
        <v>1</v>
      </c>
      <c r="D19" s="47" t="s">
        <v>79</v>
      </c>
    </row>
    <row r="20" customFormat="false" ht="12.8" hidden="false" customHeight="false" outlineLevel="0" collapsed="false">
      <c r="A20" s="30" t="s">
        <v>80</v>
      </c>
      <c r="B20" s="30"/>
      <c r="D20" s="30"/>
    </row>
    <row r="21" customFormat="false" ht="12.8" hidden="false" customHeight="false" outlineLevel="0" collapsed="false">
      <c r="A21" s="30" t="s">
        <v>81</v>
      </c>
      <c r="B21" s="30"/>
      <c r="D21" s="30"/>
    </row>
    <row r="22" customFormat="false" ht="12.8" hidden="false" customHeight="false" outlineLevel="0" collapsed="false">
      <c r="A22" s="30"/>
      <c r="B22" s="30"/>
      <c r="D22" s="30"/>
    </row>
    <row r="23" customFormat="false" ht="12.8" hidden="false" customHeight="false" outlineLevel="0" collapsed="false">
      <c r="A23" s="30"/>
      <c r="B23" s="30"/>
      <c r="D23" s="30"/>
    </row>
    <row r="24" customFormat="false" ht="15" hidden="false" customHeight="false" outlineLevel="0" collapsed="false">
      <c r="A24" s="24" t="s">
        <v>82</v>
      </c>
      <c r="B24" s="30"/>
      <c r="D24" s="30"/>
      <c r="E24" s="48" t="s">
        <v>83</v>
      </c>
      <c r="L24" s="48" t="s">
        <v>83</v>
      </c>
      <c r="Q24" s="48" t="s">
        <v>83</v>
      </c>
    </row>
    <row r="25" customFormat="false" ht="12.8" hidden="false" customHeight="false" outlineLevel="0" collapsed="false">
      <c r="A25" s="49" t="s">
        <v>84</v>
      </c>
      <c r="B25" s="50"/>
      <c r="C25" s="51" t="s">
        <v>5</v>
      </c>
      <c r="D25" s="30"/>
    </row>
    <row r="26" customFormat="false" ht="12.8" hidden="false" customHeight="false" outlineLevel="0" collapsed="false">
      <c r="A26" s="30"/>
      <c r="B26" s="30" t="s">
        <v>61</v>
      </c>
      <c r="D26" s="13" t="n">
        <f aca="false">D7</f>
        <v>2.7</v>
      </c>
      <c r="F26" s="13" t="n">
        <f aca="false">F7</f>
        <v>4</v>
      </c>
      <c r="H26" s="13" t="n">
        <f aca="false">H7</f>
        <v>6.3</v>
      </c>
      <c r="J26" s="13" t="n">
        <f aca="false">J7</f>
        <v>8.1</v>
      </c>
      <c r="L26" s="13" t="n">
        <f aca="false">L7</f>
        <v>11.7</v>
      </c>
      <c r="N26" s="13" t="n">
        <f aca="false">N7</f>
        <v>13.4</v>
      </c>
      <c r="P26" s="13" t="n">
        <f aca="false">P7</f>
        <v>18.3</v>
      </c>
      <c r="R26" s="13" t="n">
        <f aca="false">R7</f>
        <v>20.9</v>
      </c>
      <c r="T26" s="13" t="n">
        <f aca="false">T7</f>
        <v>20.9</v>
      </c>
    </row>
    <row r="27" customFormat="false" ht="12.8" hidden="false" customHeight="false" outlineLevel="0" collapsed="false">
      <c r="A27" s="30" t="s">
        <v>63</v>
      </c>
      <c r="B27" s="30" t="s">
        <v>64</v>
      </c>
      <c r="C27" s="52" t="n">
        <f aca="false">C8</f>
        <v>0</v>
      </c>
      <c r="D27" s="35" t="n">
        <v>2.5</v>
      </c>
      <c r="E27" s="52" t="n">
        <f aca="false">E8</f>
        <v>0</v>
      </c>
      <c r="F27" s="35" t="n">
        <v>3</v>
      </c>
      <c r="G27" s="52" t="n">
        <f aca="false">G8</f>
        <v>0</v>
      </c>
      <c r="H27" s="35" t="n">
        <v>4.5</v>
      </c>
      <c r="I27" s="52" t="n">
        <f aca="false">I8</f>
        <v>0</v>
      </c>
      <c r="J27" s="35" t="n">
        <v>5.3</v>
      </c>
      <c r="K27" s="52" t="n">
        <f aca="false">K8</f>
        <v>0</v>
      </c>
      <c r="L27" s="35" t="n">
        <v>7.6</v>
      </c>
      <c r="M27" s="52" t="n">
        <f aca="false">M8</f>
        <v>0</v>
      </c>
      <c r="N27" s="35" t="n">
        <v>9</v>
      </c>
      <c r="O27" s="52" t="n">
        <f aca="false">O8</f>
        <v>0</v>
      </c>
      <c r="P27" s="35" t="n">
        <v>11.8</v>
      </c>
      <c r="Q27" s="52" t="n">
        <f aca="false">Q8</f>
        <v>0</v>
      </c>
      <c r="R27" s="35" t="n">
        <v>13.2</v>
      </c>
      <c r="S27" s="52" t="n">
        <f aca="false">S8</f>
        <v>0</v>
      </c>
      <c r="T27" s="35" t="n">
        <v>13.2</v>
      </c>
      <c r="U27" s="49" t="s">
        <v>105</v>
      </c>
    </row>
    <row r="28" customFormat="false" ht="12.8" hidden="false" customHeight="false" outlineLevel="0" collapsed="false">
      <c r="A28" s="30" t="s">
        <v>66</v>
      </c>
      <c r="B28" s="30" t="s">
        <v>64</v>
      </c>
      <c r="C28" s="23" t="n">
        <f aca="false">C9+C10+C13+C12+C14</f>
        <v>0</v>
      </c>
      <c r="D28" s="35" t="n">
        <f aca="false">D27</f>
        <v>2.5</v>
      </c>
      <c r="E28" s="23" t="n">
        <f aca="false">E9+E10+E13+E12+E14</f>
        <v>0</v>
      </c>
      <c r="F28" s="35" t="n">
        <f aca="false">F27</f>
        <v>3</v>
      </c>
      <c r="G28" s="23" t="n">
        <f aca="false">G9+G10+G13+G12+G14</f>
        <v>2</v>
      </c>
      <c r="H28" s="35" t="n">
        <f aca="false">H27</f>
        <v>4.5</v>
      </c>
      <c r="I28" s="23" t="n">
        <f aca="false">I9+I10+I13+I12+I14</f>
        <v>0</v>
      </c>
      <c r="J28" s="35" t="n">
        <f aca="false">J27</f>
        <v>5.3</v>
      </c>
      <c r="K28" s="23" t="n">
        <f aca="false">K9+K10+K13+K12+K14</f>
        <v>0</v>
      </c>
      <c r="L28" s="35" t="n">
        <f aca="false">L27</f>
        <v>7.6</v>
      </c>
      <c r="M28" s="23" t="n">
        <f aca="false">M9+M10+M11+M12+M13+M14</f>
        <v>0</v>
      </c>
      <c r="N28" s="35" t="n">
        <f aca="false">N27</f>
        <v>9</v>
      </c>
      <c r="O28" s="23" t="n">
        <f aca="false">O9+O10+O13+O12+O14</f>
        <v>0</v>
      </c>
      <c r="P28" s="35" t="n">
        <f aca="false">P27</f>
        <v>11.8</v>
      </c>
      <c r="Q28" s="23" t="n">
        <f aca="false">Q9+Q10+Q11+Q12+Q13+Q14</f>
        <v>0</v>
      </c>
      <c r="R28" s="35" t="n">
        <f aca="false">R27</f>
        <v>13.2</v>
      </c>
      <c r="S28" s="23" t="n">
        <f aca="false">S9+S10+S13+S12+S14</f>
        <v>0</v>
      </c>
      <c r="T28" s="35" t="n">
        <f aca="false">T27</f>
        <v>13.2</v>
      </c>
      <c r="U28" s="49" t="s">
        <v>105</v>
      </c>
    </row>
    <row r="29" customFormat="false" ht="12.8" hidden="false" customHeight="false" outlineLevel="0" collapsed="false">
      <c r="A29" s="30" t="s">
        <v>74</v>
      </c>
      <c r="B29" s="30" t="s">
        <v>75</v>
      </c>
      <c r="C29" s="23" t="n">
        <f aca="false">SUM(C27:C28)</f>
        <v>0</v>
      </c>
      <c r="D29" s="13"/>
      <c r="E29" s="23" t="n">
        <f aca="false">SUM(E27:E28)</f>
        <v>0</v>
      </c>
      <c r="G29" s="23" t="n">
        <f aca="false">SUM(G27:G28)</f>
        <v>2</v>
      </c>
      <c r="I29" s="23" t="n">
        <f aca="false">SUM(I27:I28)</f>
        <v>0</v>
      </c>
      <c r="K29" s="23" t="n">
        <f aca="false">SUM(K27:K28)</f>
        <v>0</v>
      </c>
      <c r="M29" s="23" t="n">
        <f aca="false">SUM(M27:M28)</f>
        <v>0</v>
      </c>
      <c r="O29" s="23" t="n">
        <f aca="false">SUM(O27:O28)</f>
        <v>0</v>
      </c>
      <c r="Q29" s="23" t="n">
        <f aca="false">SUM(Q27:Q28)</f>
        <v>0</v>
      </c>
      <c r="S29" s="23" t="n">
        <f aca="false">SUM(S27:S28)</f>
        <v>0</v>
      </c>
      <c r="U29" s="40" t="n">
        <f aca="false">SUM(C29:T29)</f>
        <v>2</v>
      </c>
    </row>
    <row r="30" customFormat="false" ht="12.8" hidden="false" customHeight="false" outlineLevel="0" collapsed="false">
      <c r="A30" s="30" t="s">
        <v>74</v>
      </c>
      <c r="B30" s="30" t="s">
        <v>61</v>
      </c>
      <c r="D30" s="13" t="n">
        <f aca="false">D26*C29</f>
        <v>0</v>
      </c>
      <c r="F30" s="13" t="n">
        <f aca="false">F26*E29</f>
        <v>0</v>
      </c>
      <c r="H30" s="13" t="n">
        <f aca="false">H26*G29</f>
        <v>12.6</v>
      </c>
      <c r="J30" s="13" t="n">
        <f aca="false">J26*I29</f>
        <v>0</v>
      </c>
      <c r="L30" s="13" t="n">
        <f aca="false">L26*K29</f>
        <v>0</v>
      </c>
      <c r="N30" s="13" t="n">
        <f aca="false">N26*M29</f>
        <v>0</v>
      </c>
      <c r="P30" s="13" t="n">
        <f aca="false">P26*O29</f>
        <v>0</v>
      </c>
      <c r="R30" s="13" t="n">
        <f aca="false">R26*Q29</f>
        <v>0</v>
      </c>
      <c r="T30" s="13" t="n">
        <f aca="false">T26*S29</f>
        <v>0</v>
      </c>
      <c r="U30" s="41" t="n">
        <f aca="false">SUM(C30:T30)</f>
        <v>12.6</v>
      </c>
    </row>
    <row r="31" customFormat="false" ht="12.8" hidden="false" customHeight="false" outlineLevel="0" collapsed="false">
      <c r="A31" s="30" t="s">
        <v>74</v>
      </c>
      <c r="B31" s="30" t="s">
        <v>76</v>
      </c>
      <c r="D31" s="13" t="n">
        <f aca="false">($C27*D27)+($C28*D28)</f>
        <v>0</v>
      </c>
      <c r="F31" s="13" t="n">
        <f aca="false">(E27*F27)+(E28*F28)</f>
        <v>0</v>
      </c>
      <c r="H31" s="13" t="n">
        <f aca="false">(G27*H27)+(G28*H28)</f>
        <v>9</v>
      </c>
      <c r="J31" s="13" t="n">
        <f aca="false">(I27*J27)+(I28*J28)</f>
        <v>0</v>
      </c>
      <c r="L31" s="13" t="n">
        <f aca="false">(K27*L27)+(K28*L28)</f>
        <v>0</v>
      </c>
      <c r="N31" s="13" t="n">
        <f aca="false">(M27*N27)+(M28*N28)</f>
        <v>0</v>
      </c>
      <c r="P31" s="13" t="n">
        <f aca="false">(O27*P27)+(O28*P28)</f>
        <v>0</v>
      </c>
      <c r="R31" s="13" t="n">
        <f aca="false">(Q27*R27)+(Q28*R28)</f>
        <v>0</v>
      </c>
      <c r="T31" s="13" t="n">
        <f aca="false">(S27*T27)+(S28*T28)</f>
        <v>0</v>
      </c>
      <c r="U31" s="41" t="n">
        <f aca="false">SUM(C31:T31)</f>
        <v>9</v>
      </c>
    </row>
    <row r="32" customFormat="false" ht="12.8" hidden="false" customHeight="false" outlineLevel="0" collapsed="false">
      <c r="A32" s="30" t="s">
        <v>77</v>
      </c>
      <c r="B32" s="30"/>
      <c r="D32" s="42" t="e">
        <f aca="false">(D31/D30)-1</f>
        <v>#DIV/0!</v>
      </c>
      <c r="F32" s="42" t="e">
        <f aca="false">(F31/F30)-1</f>
        <v>#DIV/0!</v>
      </c>
      <c r="H32" s="42" t="n">
        <f aca="false">(H31/H30)-1</f>
        <v>-0.285714285714286</v>
      </c>
      <c r="J32" s="42" t="e">
        <f aca="false">(J31/J30)-1</f>
        <v>#DIV/0!</v>
      </c>
      <c r="L32" s="42" t="e">
        <f aca="false">(L31/L30)-1</f>
        <v>#DIV/0!</v>
      </c>
      <c r="N32" s="42" t="e">
        <f aca="false">(N31/N30)-1</f>
        <v>#DIV/0!</v>
      </c>
      <c r="P32" s="42" t="e">
        <f aca="false">(P31/P30)-1</f>
        <v>#DIV/0!</v>
      </c>
      <c r="R32" s="42" t="e">
        <f aca="false">(R31/R30)-1</f>
        <v>#DIV/0!</v>
      </c>
      <c r="T32" s="42" t="e">
        <f aca="false">(T31/T30)-1</f>
        <v>#DIV/0!</v>
      </c>
      <c r="U32" s="43" t="n">
        <f aca="false">(U31/U30)-1</f>
        <v>-0.285714285714286</v>
      </c>
    </row>
    <row r="33" customFormat="false" ht="12.8" hidden="false" customHeight="false" outlineLevel="0" collapsed="false">
      <c r="Q33" s="53" t="s">
        <v>87</v>
      </c>
      <c r="U33" s="42" t="n">
        <f aca="false">(U31/U17)-1</f>
        <v>0.0588235294117647</v>
      </c>
    </row>
    <row r="34" customFormat="false" ht="12.8" hidden="false" customHeight="false" outlineLevel="0" collapsed="false">
      <c r="A34" s="49" t="s">
        <v>106</v>
      </c>
      <c r="B34" s="50"/>
      <c r="C34" s="51"/>
      <c r="E34" s="48" t="s">
        <v>83</v>
      </c>
      <c r="L34" s="48" t="s">
        <v>83</v>
      </c>
      <c r="Q34" s="48" t="s">
        <v>83</v>
      </c>
    </row>
    <row r="35" customFormat="false" ht="12.8" hidden="false" customHeight="false" outlineLevel="0" collapsed="false">
      <c r="A35" s="30"/>
      <c r="B35" s="30" t="s">
        <v>61</v>
      </c>
      <c r="D35" s="13" t="n">
        <f aca="false">D26</f>
        <v>2.7</v>
      </c>
      <c r="F35" s="13" t="n">
        <f aca="false">F26</f>
        <v>4</v>
      </c>
      <c r="G35" s="13" t="s">
        <v>5</v>
      </c>
      <c r="H35" s="13" t="n">
        <f aca="false">H26</f>
        <v>6.3</v>
      </c>
      <c r="I35" s="13" t="s">
        <v>5</v>
      </c>
      <c r="J35" s="13" t="n">
        <f aca="false">J26</f>
        <v>8.1</v>
      </c>
      <c r="K35" s="13" t="s">
        <v>5</v>
      </c>
      <c r="L35" s="13" t="n">
        <f aca="false">L26</f>
        <v>11.7</v>
      </c>
      <c r="M35" s="13" t="s">
        <v>5</v>
      </c>
      <c r="N35" s="13" t="n">
        <f aca="false">N26</f>
        <v>13.4</v>
      </c>
      <c r="O35" s="13" t="s">
        <v>5</v>
      </c>
      <c r="P35" s="13" t="n">
        <f aca="false">P26</f>
        <v>18.3</v>
      </c>
      <c r="Q35" s="13" t="s">
        <v>5</v>
      </c>
      <c r="R35" s="13" t="n">
        <f aca="false">R26</f>
        <v>20.9</v>
      </c>
      <c r="S35" s="13" t="s">
        <v>5</v>
      </c>
      <c r="T35" s="13" t="n">
        <f aca="false">T26</f>
        <v>20.9</v>
      </c>
    </row>
    <row r="36" customFormat="false" ht="12.8" hidden="false" customHeight="false" outlineLevel="0" collapsed="false">
      <c r="A36" s="30" t="s">
        <v>63</v>
      </c>
      <c r="B36" s="30" t="s">
        <v>64</v>
      </c>
      <c r="C36" s="52" t="n">
        <f aca="false">C27</f>
        <v>0</v>
      </c>
      <c r="D36" s="35" t="n">
        <v>2.5</v>
      </c>
      <c r="E36" s="52" t="n">
        <f aca="false">E27</f>
        <v>0</v>
      </c>
      <c r="F36" s="35" t="n">
        <v>2.6</v>
      </c>
      <c r="G36" s="52" t="n">
        <f aca="false">G27</f>
        <v>0</v>
      </c>
      <c r="H36" s="35" t="n">
        <v>3.5</v>
      </c>
      <c r="I36" s="52" t="n">
        <f aca="false">I27</f>
        <v>0</v>
      </c>
      <c r="J36" s="35" t="n">
        <v>4</v>
      </c>
      <c r="K36" s="52" t="n">
        <f aca="false">K27</f>
        <v>0</v>
      </c>
      <c r="L36" s="35" t="n">
        <v>5</v>
      </c>
      <c r="M36" s="52" t="n">
        <f aca="false">M27</f>
        <v>0</v>
      </c>
      <c r="N36" s="35" t="n">
        <v>5.5</v>
      </c>
      <c r="O36" s="52" t="n">
        <f aca="false">O27</f>
        <v>0</v>
      </c>
      <c r="P36" s="35" t="n">
        <f aca="false">N36</f>
        <v>5.5</v>
      </c>
      <c r="Q36" s="52" t="n">
        <f aca="false">Q27</f>
        <v>0</v>
      </c>
      <c r="R36" s="35" t="n">
        <f aca="false">P36</f>
        <v>5.5</v>
      </c>
      <c r="S36" s="52" t="n">
        <f aca="false">S27</f>
        <v>0</v>
      </c>
      <c r="T36" s="35" t="n">
        <f aca="false">R36</f>
        <v>5.5</v>
      </c>
      <c r="U36" s="49" t="s">
        <v>107</v>
      </c>
    </row>
    <row r="37" customFormat="false" ht="12.8" hidden="false" customHeight="false" outlineLevel="0" collapsed="false">
      <c r="A37" s="30" t="s">
        <v>108</v>
      </c>
      <c r="B37" s="30" t="s">
        <v>67</v>
      </c>
      <c r="C37" s="23" t="n">
        <f aca="false">C9+C11+C13</f>
        <v>0</v>
      </c>
      <c r="D37" s="13" t="n">
        <v>2.5</v>
      </c>
      <c r="E37" s="23" t="n">
        <f aca="false">E9+E11+E13</f>
        <v>0</v>
      </c>
      <c r="F37" s="13" t="n">
        <f aca="false">F35</f>
        <v>4</v>
      </c>
      <c r="G37" s="23" t="n">
        <f aca="false">G9+G11+G13</f>
        <v>1</v>
      </c>
      <c r="H37" s="13" t="n">
        <v>4.5</v>
      </c>
      <c r="I37" s="23" t="n">
        <f aca="false">I9+I11+I13</f>
        <v>0</v>
      </c>
      <c r="J37" s="13" t="n">
        <v>5.3</v>
      </c>
      <c r="K37" s="23" t="n">
        <f aca="false">K9+K11+K13</f>
        <v>0</v>
      </c>
      <c r="L37" s="13" t="n">
        <v>5.5</v>
      </c>
      <c r="M37" s="23" t="n">
        <f aca="false">M9+M11+M13</f>
        <v>0</v>
      </c>
      <c r="N37" s="13" t="n">
        <v>5.5</v>
      </c>
      <c r="O37" s="23" t="n">
        <f aca="false">O9+O11+O13</f>
        <v>0</v>
      </c>
      <c r="P37" s="37" t="n">
        <v>5.5</v>
      </c>
      <c r="Q37" s="23" t="n">
        <f aca="false">Q9+Q11+Q13</f>
        <v>0</v>
      </c>
      <c r="R37" s="37" t="n">
        <v>5.5</v>
      </c>
      <c r="S37" s="23" t="n">
        <f aca="false">S9+S11+S13</f>
        <v>0</v>
      </c>
      <c r="T37" s="37" t="n">
        <v>5.5</v>
      </c>
      <c r="U37" s="30" t="s">
        <v>109</v>
      </c>
    </row>
    <row r="38" customFormat="false" ht="12.8" hidden="false" customHeight="false" outlineLevel="0" collapsed="false">
      <c r="A38" s="30" t="s">
        <v>110</v>
      </c>
      <c r="B38" s="30" t="s">
        <v>70</v>
      </c>
      <c r="C38" s="54" t="n">
        <f aca="false">C10+C12+C14</f>
        <v>0</v>
      </c>
      <c r="D38" s="37" t="n">
        <v>2.5</v>
      </c>
      <c r="E38" s="54" t="n">
        <f aca="false">E10+E12+E14</f>
        <v>0</v>
      </c>
      <c r="F38" s="37" t="n">
        <v>2.6</v>
      </c>
      <c r="G38" s="54" t="n">
        <f aca="false">G10+G12+G14</f>
        <v>1</v>
      </c>
      <c r="H38" s="37" t="n">
        <v>3.5</v>
      </c>
      <c r="I38" s="54" t="n">
        <f aca="false">I10+I12+I14</f>
        <v>0</v>
      </c>
      <c r="J38" s="37" t="n">
        <v>4</v>
      </c>
      <c r="K38" s="54" t="n">
        <f aca="false">K10+K12+K14</f>
        <v>0</v>
      </c>
      <c r="L38" s="37" t="n">
        <v>5</v>
      </c>
      <c r="M38" s="54" t="n">
        <f aca="false">M10+M12+M14</f>
        <v>0</v>
      </c>
      <c r="N38" s="37" t="n">
        <v>5.5</v>
      </c>
      <c r="O38" s="54" t="n">
        <f aca="false">O10+O12+O14</f>
        <v>0</v>
      </c>
      <c r="P38" s="37" t="n">
        <v>5.5</v>
      </c>
      <c r="Q38" s="54" t="n">
        <f aca="false">Q10+Q12+Q14</f>
        <v>0</v>
      </c>
      <c r="R38" s="37" t="n">
        <v>5.5</v>
      </c>
      <c r="S38" s="54" t="n">
        <f aca="false">S10+S12+S14</f>
        <v>0</v>
      </c>
      <c r="T38" s="37" t="n">
        <v>5.5</v>
      </c>
      <c r="U38" s="55" t="s">
        <v>111</v>
      </c>
    </row>
    <row r="39" customFormat="false" ht="12.8" hidden="false" customHeight="false" outlineLevel="0" collapsed="false">
      <c r="A39" s="30" t="s">
        <v>74</v>
      </c>
      <c r="B39" s="56" t="s">
        <v>75</v>
      </c>
      <c r="C39" s="23" t="n">
        <f aca="false">SUM(C36:C38)</f>
        <v>0</v>
      </c>
      <c r="D39" s="13"/>
      <c r="E39" s="23" t="n">
        <f aca="false">SUM(E36:E38)</f>
        <v>0</v>
      </c>
      <c r="G39" s="23" t="n">
        <f aca="false">SUM(G36:G38)</f>
        <v>2</v>
      </c>
      <c r="I39" s="23" t="n">
        <f aca="false">SUM(I36:I38)</f>
        <v>0</v>
      </c>
      <c r="K39" s="23" t="n">
        <f aca="false">SUM(K36:K38)</f>
        <v>0</v>
      </c>
      <c r="M39" s="23" t="n">
        <f aca="false">SUM(M36:M38)</f>
        <v>0</v>
      </c>
      <c r="O39" s="23" t="n">
        <f aca="false">SUM(O36:O38)</f>
        <v>0</v>
      </c>
      <c r="Q39" s="23" t="n">
        <f aca="false">SUM(Q36:Q38)</f>
        <v>0</v>
      </c>
      <c r="S39" s="23" t="n">
        <f aca="false">SUM(S36:S38)</f>
        <v>0</v>
      </c>
      <c r="U39" s="40" t="n">
        <f aca="false">SUM(C39:T39)</f>
        <v>2</v>
      </c>
    </row>
    <row r="40" customFormat="false" ht="12.8" hidden="false" customHeight="false" outlineLevel="0" collapsed="false">
      <c r="A40" s="30" t="s">
        <v>74</v>
      </c>
      <c r="B40" s="56" t="s">
        <v>61</v>
      </c>
      <c r="D40" s="13" t="n">
        <f aca="false">D35*C39</f>
        <v>0</v>
      </c>
      <c r="F40" s="13" t="n">
        <f aca="false">F35*E39</f>
        <v>0</v>
      </c>
      <c r="H40" s="13" t="n">
        <f aca="false">H35*G39</f>
        <v>12.6</v>
      </c>
      <c r="J40" s="13" t="n">
        <f aca="false">J35*I39</f>
        <v>0</v>
      </c>
      <c r="L40" s="13" t="n">
        <f aca="false">L35*K39</f>
        <v>0</v>
      </c>
      <c r="N40" s="13" t="n">
        <f aca="false">N35*M39</f>
        <v>0</v>
      </c>
      <c r="P40" s="13" t="n">
        <f aca="false">P35*O39</f>
        <v>0</v>
      </c>
      <c r="R40" s="13" t="n">
        <f aca="false">R35*Q39</f>
        <v>0</v>
      </c>
      <c r="T40" s="13" t="n">
        <f aca="false">T35*S39</f>
        <v>0</v>
      </c>
      <c r="U40" s="41" t="n">
        <f aca="false">SUM(C40:T40)</f>
        <v>12.6</v>
      </c>
    </row>
    <row r="41" customFormat="false" ht="12.8" hidden="false" customHeight="false" outlineLevel="0" collapsed="false">
      <c r="A41" s="30" t="s">
        <v>74</v>
      </c>
      <c r="B41" s="56" t="s">
        <v>76</v>
      </c>
      <c r="D41" s="13" t="n">
        <f aca="false">(C36*D36)+(C37*D37)+(C38*D38)</f>
        <v>0</v>
      </c>
      <c r="F41" s="13" t="n">
        <f aca="false">(E36*F36)+(E37*F37)+(E38*F38)</f>
        <v>0</v>
      </c>
      <c r="H41" s="13" t="n">
        <f aca="false">(G36*H36)+(G37*H37)+(G38*H38)</f>
        <v>8</v>
      </c>
      <c r="J41" s="13" t="n">
        <f aca="false">(I36*J36)+(I37*J37)+(I38*J38)</f>
        <v>0</v>
      </c>
      <c r="L41" s="13" t="n">
        <f aca="false">(K36*L36)+(K37*L37)+(K38*L38)</f>
        <v>0</v>
      </c>
      <c r="N41" s="13" t="n">
        <f aca="false">(M36*N36)+(M37*N37)+(M38*N38)</f>
        <v>0</v>
      </c>
      <c r="P41" s="13" t="n">
        <f aca="false">(O36*P36)+(O37*P37)+(O38*P38)</f>
        <v>0</v>
      </c>
      <c r="R41" s="13" t="n">
        <f aca="false">(Q36*R36)+(Q37*R37)+(Q38*R38)</f>
        <v>0</v>
      </c>
      <c r="T41" s="13" t="n">
        <f aca="false">(S36*T36)+(S37*T37)+(S38*T38)</f>
        <v>0</v>
      </c>
      <c r="U41" s="41" t="n">
        <f aca="false">SUM(C41:T41)</f>
        <v>8</v>
      </c>
    </row>
    <row r="42" customFormat="false" ht="12.8" hidden="false" customHeight="false" outlineLevel="0" collapsed="false">
      <c r="A42" s="30" t="s">
        <v>77</v>
      </c>
      <c r="B42" s="30"/>
      <c r="D42" s="42" t="e">
        <f aca="false">(D41/D40)-1</f>
        <v>#DIV/0!</v>
      </c>
      <c r="F42" s="42" t="e">
        <f aca="false">(F41/F40)-1</f>
        <v>#DIV/0!</v>
      </c>
      <c r="H42" s="42" t="n">
        <f aca="false">(H41/H40)-1</f>
        <v>-0.365079365079365</v>
      </c>
      <c r="J42" s="42" t="e">
        <f aca="false">(J41/J40)-1</f>
        <v>#DIV/0!</v>
      </c>
      <c r="L42" s="42" t="e">
        <f aca="false">(L41/L40)-1</f>
        <v>#DIV/0!</v>
      </c>
      <c r="N42" s="42" t="e">
        <f aca="false">(N41/N40)-1</f>
        <v>#DIV/0!</v>
      </c>
      <c r="P42" s="42" t="e">
        <f aca="false">(P41/P40)-1</f>
        <v>#DIV/0!</v>
      </c>
      <c r="R42" s="42" t="e">
        <f aca="false">(R41/R40)-1</f>
        <v>#DIV/0!</v>
      </c>
      <c r="T42" s="42" t="e">
        <f aca="false">(T41/T40)-1</f>
        <v>#DIV/0!</v>
      </c>
      <c r="U42" s="43" t="n">
        <f aca="false">(U41/U40)-1</f>
        <v>-0.365079365079365</v>
      </c>
    </row>
    <row r="43" customFormat="false" ht="12.8" hidden="false" customHeight="false" outlineLevel="0" collapsed="false">
      <c r="P43" s="53"/>
      <c r="Q43" s="53" t="s">
        <v>92</v>
      </c>
      <c r="S43" s="1"/>
      <c r="U43" s="13" t="n">
        <f aca="false">C19*4</f>
        <v>4</v>
      </c>
    </row>
    <row r="44" customFormat="false" ht="12.8" hidden="false" customHeight="false" outlineLevel="0" collapsed="false">
      <c r="Q44" s="53" t="s">
        <v>93</v>
      </c>
      <c r="U44" s="13" t="n">
        <f aca="false">U41+U43</f>
        <v>12</v>
      </c>
    </row>
    <row r="45" customFormat="false" ht="12.8" hidden="false" customHeight="false" outlineLevel="0" collapsed="false">
      <c r="Q45" s="57" t="s">
        <v>94</v>
      </c>
      <c r="R45" s="58"/>
      <c r="S45" s="59"/>
      <c r="T45" s="58"/>
      <c r="U45" s="60" t="n">
        <f aca="false">(U44/U40)-1</f>
        <v>-0.0476190476190476</v>
      </c>
    </row>
    <row r="46" customFormat="false" ht="12.8" hidden="false" customHeight="false" outlineLevel="0" collapsed="false">
      <c r="Q46" s="53" t="s">
        <v>87</v>
      </c>
      <c r="U46" s="42" t="n">
        <f aca="false">(U44/U17)-1</f>
        <v>0.411764705882353</v>
      </c>
    </row>
  </sheetData>
  <sheetProtection sheet="true" password="c8c7" objects="true" scenarios="true" selectLockedCells="true"/>
  <mergeCells count="18"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rintOptions headings="false" gridLines="false" gridLinesSet="true" horizontalCentered="false" verticalCentered="false"/>
  <pageMargins left="0.275694444444444" right="0.275694444444444" top="0.540972222222222" bottom="0.540972222222222" header="0.275694444444444" footer="0.275694444444444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2025-02-27T06:53:19Z</dcterms:created>
  <dc:creator/>
  <dc:description/>
  <dc:language>nl-BE</dc:language>
  <cp:lastModifiedBy/>
  <cp:lastPrinted>2025-04-18T16:37:24Z</cp:lastPrinted>
  <dcterms:modified xsi:type="dcterms:W3CDTF">2025-04-20T13:46:32Z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